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.morina\Desktop\"/>
    </mc:Choice>
  </mc:AlternateContent>
  <bookViews>
    <workbookView xWindow="630" yWindow="810" windowWidth="15480" windowHeight="9930" tabRatio="811" activeTab="1"/>
  </bookViews>
  <sheets>
    <sheet name=" 1 стройка СТС" sheetId="20" r:id="rId1"/>
    <sheet name=" 2 факт р-ды С1" sheetId="18" r:id="rId2"/>
    <sheet name="3 С1" sheetId="19" r:id="rId3"/>
    <sheet name="4 за мощность" sheetId="2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soanchor_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Приложение" hidden="1">'[1]на 1 тут'!#REF!</definedName>
    <definedName name="AN">[3]!AN</definedName>
    <definedName name="asasfddddddddddddddddd">[3]!asasfddddddddddddddddd</definedName>
    <definedName name="b">[3]!b</definedName>
    <definedName name="B490_02">'[4]УФ-61'!#REF!</definedName>
    <definedName name="BazPotrEEList">[5]Лист!$A$90</definedName>
    <definedName name="bb">[3]!bb</definedName>
    <definedName name="bbbbbbnhnmh">[3]!bbbbbbnhnmh</definedName>
    <definedName name="bfd" hidden="1">{#N/A,#N/A,TRUE,"Лист1";#N/A,#N/A,TRUE,"Лист2";#N/A,#N/A,TRUE,"Лист3"}</definedName>
    <definedName name="bfgd">[3]!bfgd</definedName>
    <definedName name="bgfcdfs">[3]!bgfcdfs</definedName>
    <definedName name="bghjjjjjjjjjjjjjjjjjj" hidden="1">{#N/A,#N/A,TRUE,"Лист1";#N/A,#N/A,TRUE,"Лист2";#N/A,#N/A,TRUE,"Лист3"}</definedName>
    <definedName name="bghty">[3]!bghty</definedName>
    <definedName name="bghvgvvvvvvvvvvvvvvvvv" hidden="1">{#N/A,#N/A,TRUE,"Лист1";#N/A,#N/A,TRUE,"Лист2";#N/A,#N/A,TRUE,"Лист3"}</definedName>
    <definedName name="bhgggf">[3]!bhgggf</definedName>
    <definedName name="bhgggggggggggggggg">[3]!bhgggggggggggggggg</definedName>
    <definedName name="bhjghff">[3]!bhjghff</definedName>
    <definedName name="bmjjhbvfgf">[3]!bmjjhbvfgf</definedName>
    <definedName name="bnbbnvbcvbcvx">[3]!bnbbnvbcvbcvx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[3]!bvffffffffffffffff</definedName>
    <definedName name="bvffffffffffffffffff" hidden="1">{#N/A,#N/A,TRUE,"Лист1";#N/A,#N/A,TRUE,"Лист2";#N/A,#N/A,TRUE,"Лист3"}</definedName>
    <definedName name="bvfgdfsf">[3]!bvfgdfsf</definedName>
    <definedName name="bvggggggggggggggg" hidden="1">{#N/A,#N/A,TRUE,"Лист1";#N/A,#N/A,TRUE,"Лист2";#N/A,#N/A,TRUE,"Лист3"}</definedName>
    <definedName name="bvgggggggggggggggg">[3]!bvgggggggggggggggg</definedName>
    <definedName name="bvhggggggggggggggggggg">[3]!bvhggggggggggggggggggg</definedName>
    <definedName name="bvjhjjjjjjjjjjjjjjjjjjjjj">[3]!bvjhjjjjjjjjjjjjjjjjjjjjj</definedName>
    <definedName name="bvnvb">[3]!bvnvb</definedName>
    <definedName name="bvvb">[3]!bvvb</definedName>
    <definedName name="bvvmnbm">[3]!bvvmnbm</definedName>
    <definedName name="bvvvcxcv">[3]!bvvvcxcv</definedName>
    <definedName name="ccffffffffffffffffffff">[3]!ccffffffffffffffffffff</definedName>
    <definedName name="cdsdddddddddddddddd">[3]!cdsdddddddddddddddd</definedName>
    <definedName name="cdsesssssssssssssssss">[3]!cdsesssssssssssssssss</definedName>
    <definedName name="cfddddddddddddd">[3]!cfddddddddddddd</definedName>
    <definedName name="cfdddddddddddddddddd">[3]!cfdddddddddddddddddd</definedName>
    <definedName name="cfgdffffffffffffff">[3]!cfgdffffffffffffff</definedName>
    <definedName name="cfghhhhhhhhhhhhhhhhh">[3]!cfghhhhhhhhhhhhhhhhh</definedName>
    <definedName name="CoalQnt">[5]Лист!$B$12</definedName>
    <definedName name="CompOt">[3]!CompOt</definedName>
    <definedName name="CompOt2">[3]!CompOt2</definedName>
    <definedName name="CompRas">[3]!CompRas</definedName>
    <definedName name="csddddddddddddddd">[3]!csddddddddddddddd</definedName>
    <definedName name="cv">[3]!cv</definedName>
    <definedName name="cvb">[3]!cvb</definedName>
    <definedName name="cvbcvnb">[3]!cvbcvnb</definedName>
    <definedName name="cvbnnb">[3]!cvbnnb</definedName>
    <definedName name="cvbvvnbvnm">[3]!cvbvvnbvnm</definedName>
    <definedName name="cvdddddddddddddddd">[3]!cvdddddddddddddddd</definedName>
    <definedName name="cvxdsda">[3]!cvxdsda</definedName>
    <definedName name="cxcvvbnvnb">[3]!cxcvvbnvnb</definedName>
    <definedName name="cxdddddddddddddddddd">[3]!cxdddddddddddddddddd</definedName>
    <definedName name="cxdfsdssssssssssssss">[3]!cxdfsdssssssssssssss</definedName>
    <definedName name="cxdweeeeeeeeeeeeeeeeeee">[3]!cxdweeeeeeeeeeeeeeeeeee</definedName>
    <definedName name="cxvvvvvvvvvvvvvvvvvvv" hidden="1">{#N/A,#N/A,TRUE,"Лист1";#N/A,#N/A,TRUE,"Лист2";#N/A,#N/A,TRUE,"Лист3"}</definedName>
    <definedName name="cxxdddddddddddddddd">[3]!cxxdddddddddddddddd</definedName>
    <definedName name="dfdfddddddddfddddddddddfd">[3]!dfdfddddddddfddddddddddfd</definedName>
    <definedName name="dfdfgggggggggggggggggg">[3]!dfdfgggggggggggggggggg</definedName>
    <definedName name="dfdfsssssssssssssssssss">[3]!dfdfsssssssssssssssssss</definedName>
    <definedName name="dfdghj">[3]!dfdghj</definedName>
    <definedName name="dffdghfh">[3]!dffdghfh</definedName>
    <definedName name="dfgdfgdghf">[3]!dfgdfgdghf</definedName>
    <definedName name="dfgfdgfjh">[3]!dfgfdgfjh</definedName>
    <definedName name="dfhghhjjkl">[3]!dfhghhjjkl</definedName>
    <definedName name="dfrgtt">[3]!dfrgtt</definedName>
    <definedName name="dfxffffffffffffffffff">[3]!dfxffffffffffffffffff</definedName>
    <definedName name="dsdddddddddddddddddddd">[3]!dsdddddddddddddddddddd</definedName>
    <definedName name="dsffffffffffffffffffffffffff">[3]!dsffffffffffffffffffffffffff</definedName>
    <definedName name="dsfgdghjhg" hidden="1">{#N/A,#N/A,TRUE,"Лист1";#N/A,#N/A,TRUE,"Лист2";#N/A,#N/A,TRUE,"Лист3"}</definedName>
    <definedName name="dxsddddddddddddddd">[3]!dxsddddddddddddddd</definedName>
    <definedName name="ee">[3]!ee</definedName>
    <definedName name="errtrtruy">[3]!errtrtruy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[3]!ert</definedName>
    <definedName name="ertetyruy">[3]!ertetyruy</definedName>
    <definedName name="esdsfdfgh" hidden="1">{#N/A,#N/A,TRUE,"Лист1";#N/A,#N/A,TRUE,"Лист2";#N/A,#N/A,TRUE,"Лист3"}</definedName>
    <definedName name="eswdfgf">[3]!eswdfgf</definedName>
    <definedName name="etrtyt">[3]!etrtyt</definedName>
    <definedName name="etrytru" hidden="1">{#N/A,#N/A,TRUE,"Лист1";#N/A,#N/A,TRUE,"Лист2";#N/A,#N/A,TRUE,"Лист3"}</definedName>
    <definedName name="ew">[3]!ew</definedName>
    <definedName name="ewesds">[3]!ewesds</definedName>
    <definedName name="ewrtertuyt" hidden="1">{#N/A,#N/A,TRUE,"Лист1";#N/A,#N/A,TRUE,"Лист2";#N/A,#N/A,TRUE,"Лист3"}</definedName>
    <definedName name="ewsddddddddddddddddd">[3]!ewsddddddddddddddddd</definedName>
    <definedName name="F">#REF!</definedName>
    <definedName name="fbgffnjfgg">[3]!fbgffnjfgg</definedName>
    <definedName name="fddddddddddddddd">[3]!fddddddddddddddd</definedName>
    <definedName name="fdfccgh" hidden="1">{#N/A,#N/A,TRUE,"Лист1";#N/A,#N/A,TRUE,"Лист2";#N/A,#N/A,TRUE,"Лист3"}</definedName>
    <definedName name="fdfg">[3]!fdfg</definedName>
    <definedName name="fdfgdjgfh">[3]!fdfgdjgfh</definedName>
    <definedName name="fdfggghgjh" hidden="1">{#N/A,#N/A,TRUE,"Лист1";#N/A,#N/A,TRUE,"Лист2";#N/A,#N/A,TRUE,"Лист3"}</definedName>
    <definedName name="fdfsdsssssssssssssssssssss">[3]!fdfsdsssssssssssssssssssss</definedName>
    <definedName name="fdfvcvvv">[3]!fdfvcvvv</definedName>
    <definedName name="fdghfghfj">[3]!fdghfghfj</definedName>
    <definedName name="fdgrfgdgggggggggggggg">[3]!fdgrfgdgggggggggggggg</definedName>
    <definedName name="fdrttttggggggggggg">[3]!fdrttttggggggggggg</definedName>
    <definedName name="fg">[3]!fg</definedName>
    <definedName name="fgfgf">[3]!fgfgf</definedName>
    <definedName name="fgfgffffff">[3]!fgfgffffff</definedName>
    <definedName name="fgfhghhhhhhhhhhh">[3]!fgfhghhhhhhhhhhh</definedName>
    <definedName name="fgghfhghj" hidden="1">{#N/A,#N/A,TRUE,"Лист1";#N/A,#N/A,TRUE,"Лист2";#N/A,#N/A,TRUE,"Лист3"}</definedName>
    <definedName name="fggjhgjk">[3]!fggjhgjk</definedName>
    <definedName name="fghgfh">[3]!fghgfh</definedName>
    <definedName name="fghghjk" hidden="1">{#N/A,#N/A,TRUE,"Лист1";#N/A,#N/A,TRUE,"Лист2";#N/A,#N/A,TRUE,"Лист3"}</definedName>
    <definedName name="fghk">[3]!fghk</definedName>
    <definedName name="fgjhfhgj">[3]!fgjhfhgj</definedName>
    <definedName name="fhghgjh" hidden="1">{#N/A,#N/A,TRUE,"Лист1";#N/A,#N/A,TRUE,"Лист2";#N/A,#N/A,TRUE,"Лист3"}</definedName>
    <definedName name="fhgjh">[3]!fhgjh</definedName>
    <definedName name="FixTarifList">[5]Лист!$A$410</definedName>
    <definedName name="fsderswerwer">[3]!fsderswerwer</definedName>
    <definedName name="ftfhtfhgft">[3]!ftfhtfhgft</definedName>
    <definedName name="FuelQnt">[5]Лист!$B$17</definedName>
    <definedName name="g">[3]!g</definedName>
    <definedName name="gdgfgghj">[3]!gdgfgghj</definedName>
    <definedName name="GESList">[5]Лист!$A$30</definedName>
    <definedName name="GESQnt">[5]Параметры!$B$6</definedName>
    <definedName name="gffffffffffffff" hidden="1">{#N/A,#N/A,TRUE,"Лист1";#N/A,#N/A,TRUE,"Лист2";#N/A,#N/A,TRUE,"Лист3"}</definedName>
    <definedName name="gfgfddddddddddd">[3]!gfgfddddddddddd</definedName>
    <definedName name="gfgffdssssssssssssss" hidden="1">{#N/A,#N/A,TRUE,"Лист1";#N/A,#N/A,TRUE,"Лист2";#N/A,#N/A,TRUE,"Лист3"}</definedName>
    <definedName name="gfgfffgh">[3]!gfgfffgh</definedName>
    <definedName name="gfgfgfcccccccccccccccccccccc">[3]!gfgfgfcccccccccccccccccccccc</definedName>
    <definedName name="gfgfgffffffffffffff">[3]!gfgfgffffffffffffff</definedName>
    <definedName name="gfgfgfffffffffffffff">[3]!gfgfgfffffffffffffff</definedName>
    <definedName name="gfgfgfh">[3]!gfgfgfh</definedName>
    <definedName name="gfgfhgfhhhhhhhhhhhhhhhhh" hidden="1">{#N/A,#N/A,TRUE,"Лист1";#N/A,#N/A,TRUE,"Лист2";#N/A,#N/A,TRUE,"Лист3"}</definedName>
    <definedName name="gfhggggggggggggggg">[3]!gfhggggggggggggggg</definedName>
    <definedName name="gfhghgjk">[3]!gfhghgjk</definedName>
    <definedName name="gfhgjh">[3]!gfhgjh</definedName>
    <definedName name="ggfffffffffffff">[3]!ggfffffffffffff</definedName>
    <definedName name="ggg">[3]!ggg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[3]!gggggggggggggggggg</definedName>
    <definedName name="gghggggggggggg">[3]!gghggggggggggg</definedName>
    <definedName name="gh">[3]!gh</definedName>
    <definedName name="ghfffffffffffffff">[3]!ghfffffffffffffff</definedName>
    <definedName name="ghfhfh">[3]!ghfhfh</definedName>
    <definedName name="ghghf">[3]!ghghf</definedName>
    <definedName name="ghghgy" hidden="1">{#N/A,#N/A,TRUE,"Лист1";#N/A,#N/A,TRUE,"Лист2";#N/A,#N/A,TRUE,"Лист3"}</definedName>
    <definedName name="ghgjgk">[3]!ghgjgk</definedName>
    <definedName name="ghgjjjjjjjjjjjjjjjjjjjjjjjj">[3]!ghgjjjjjjjjjjjjjjjjjjjjjjjj</definedName>
    <definedName name="ghhhjgh">[3]!ghhhjgh</definedName>
    <definedName name="ghhjgygft">[3]!ghhjgygft</definedName>
    <definedName name="ghhktyi">[3]!ghhktyi</definedName>
    <definedName name="ghjghkjkkjl">[3]!ghjghkjkkjl</definedName>
    <definedName name="ghjhfghdrgd">[3]!ghjhfghdrgd</definedName>
    <definedName name="grdtrgcfg" hidden="1">{#N/A,#N/A,TRUE,"Лист1";#N/A,#N/A,TRUE,"Лист2";#N/A,#N/A,TRUE,"Лист3"}</definedName>
    <definedName name="grety5e">[3]!grety5e</definedName>
    <definedName name="h">[3]!h</definedName>
    <definedName name="hfte">[3]!hfte</definedName>
    <definedName name="hgffgddfd" hidden="1">{#N/A,#N/A,TRUE,"Лист1";#N/A,#N/A,TRUE,"Лист2";#N/A,#N/A,TRUE,"Лист3"}</definedName>
    <definedName name="hgfgddddddddddddd">[3]!hgfgddddddddddddd</definedName>
    <definedName name="hgfty">[3]!hgfty</definedName>
    <definedName name="hgfvhgffdgfdsdass">[3]!hgfvhgffdgfdsdass</definedName>
    <definedName name="hggg">[3]!hggg</definedName>
    <definedName name="hghf">[3]!hghf</definedName>
    <definedName name="hghffgereeeeeeeeeeeeee">[3]!hghffgereeeeeeeeeeeeee</definedName>
    <definedName name="hghfgd">[3]!hghfgd</definedName>
    <definedName name="hghgfdddddddddddd">[3]!hghgfdddddddddddd</definedName>
    <definedName name="hghgff">[3]!hghgff</definedName>
    <definedName name="hghgfhgfgd">[3]!hghgfhgfgd</definedName>
    <definedName name="hghggggggggggggggg">[3]!hghggggggggggggggg</definedName>
    <definedName name="hghgggggggggggggggg">[3]!hghgggggggggggggggg</definedName>
    <definedName name="hghgh">[3]!hghgh</definedName>
    <definedName name="hghghff">[3]!hghghff</definedName>
    <definedName name="hghgy">[3]!hghgy</definedName>
    <definedName name="hghjjjjjjjjjjjjjjjjjjjjjjjj">[3]!hghjjjjjjjjjjjjjjjjjjjjjjjj</definedName>
    <definedName name="hgjggjhk">[3]!hgjggjhk</definedName>
    <definedName name="hgjhgj">[3]!hgjhgj</definedName>
    <definedName name="hgjjjjjjjjjjjjjjjjjjjjj">[3]!hgjjjjjjjjjjjjjjjjjjjjj</definedName>
    <definedName name="hgkgjh">[3]!hgkgjh</definedName>
    <definedName name="hgyjyjghgjyjjj">[3]!hgyjyjghgjyjjj</definedName>
    <definedName name="hh">[3]!hh</definedName>
    <definedName name="hhghdffff">[3]!hhghdffff</definedName>
    <definedName name="hhghfrte">[3]!hhghfrte</definedName>
    <definedName name="hhhhhhhhhhhh">[3]!hhhhhhhhhhhh</definedName>
    <definedName name="hhhhhhhhhhhhhhhhhhhhhhhhhhhhhhhhhhhhhhhhhhhhhhhhhhhhhhhhhhhhhh">[3]!hhhhhhhhhhhhhhhhhhhhhhhhhhhhhhhhhhhhhhhhhhhhhhhhhhhhhhhhhhhhhh</definedName>
    <definedName name="hhhhhthhhhthhth" hidden="1">{#N/A,#N/A,TRUE,"Лист1";#N/A,#N/A,TRUE,"Лист2";#N/A,#N/A,TRUE,"Лист3"}</definedName>
    <definedName name="hhtgyghgy">[3]!hhtgyghgy</definedName>
    <definedName name="hj">[3]!hj</definedName>
    <definedName name="hjghhgf">[3]!hjghhgf</definedName>
    <definedName name="hjghjgf">[3]!hjghjgf</definedName>
    <definedName name="hjhjgfdfs">[3]!hjhjgfdfs</definedName>
    <definedName name="hjhjhghgfg">[3]!hjhjhghgfg</definedName>
    <definedName name="hjjgjgd">[3]!hjjgjgd</definedName>
    <definedName name="hjjhjhgfgffds">[3]!hjjhjhgfgffds</definedName>
    <definedName name="hvhgfhgdfgd">[3]!hvhgfhgdfgd</definedName>
    <definedName name="hvjfjghfyufuyg">[3]!hvjfjghfyufuyg</definedName>
    <definedName name="hyghggggggggggggggg" hidden="1">{#N/A,#N/A,TRUE,"Лист1";#N/A,#N/A,TRUE,"Лист2";#N/A,#N/A,TRUE,"Лист3"}</definedName>
    <definedName name="i">[3]!i</definedName>
    <definedName name="iiiiii">[3]!iiiiii</definedName>
    <definedName name="iijjjjjjjjjjjjj">[3]!iijjjjjjjjjjjjj</definedName>
    <definedName name="ijhukjhjkhj">[3]!ijhukjhjkhj</definedName>
    <definedName name="imuuybrd">[3]!imuuybrd</definedName>
    <definedName name="ioiomkjjjjj">[3]!ioiomkjjjjj</definedName>
    <definedName name="iouhnjvgfcfd">[3]!iouhnjvgfcfd</definedName>
    <definedName name="iouiuyiuyutuyrt">[3]!iouiuyiuyutuyrt</definedName>
    <definedName name="iounuibuig">[3]!iounuibuig</definedName>
    <definedName name="iouyuytytfty">[3]!iouyuytytfty</definedName>
    <definedName name="iuiiiiiiiiiiiiiiiiii" hidden="1">{#N/A,#N/A,TRUE,"Лист1";#N/A,#N/A,TRUE,"Лист2";#N/A,#N/A,TRUE,"Лист3"}</definedName>
    <definedName name="iuiohjkjk">[3]!iuiohjkjk</definedName>
    <definedName name="iuiuyggggggggggggggggggg">[3]!iuiuyggggggggggggggggggg</definedName>
    <definedName name="iuiuytrsgfjh">[3]!iuiuytrsgfjh</definedName>
    <definedName name="iuiytyyfdg" hidden="1">{#N/A,#N/A,TRUE,"Лист1";#N/A,#N/A,TRUE,"Лист2";#N/A,#N/A,TRUE,"Лист3"}</definedName>
    <definedName name="iujjjjjjjjjhjh">[3]!iujjjjjjjjjhjh</definedName>
    <definedName name="iujjjjjjjjjjjjjjjjjj">[3]!iujjjjjjjjjjjjjjjjjj</definedName>
    <definedName name="iukjjjjjjjjjjjj" hidden="1">{#N/A,#N/A,TRUE,"Лист1";#N/A,#N/A,TRUE,"Лист2";#N/A,#N/A,TRUE,"Лист3"}</definedName>
    <definedName name="iukjkjgh">[3]!iukjkjgh</definedName>
    <definedName name="iuubbbbbbbbbbbb">[3]!iuubbbbbbbbbbbb</definedName>
    <definedName name="iuuhhbvg">[3]!iuuhhbvg</definedName>
    <definedName name="iuuitt">[3]!iuuitt</definedName>
    <definedName name="iuuiyyttyty">[3]!iuuiyyttyty</definedName>
    <definedName name="iuuuuuuuuuuuuuuuu">[3]!iuuuuuuuuuuuuuuuu</definedName>
    <definedName name="iuuuuuuuuuuuuuuuuuuu">[3]!iuuuuuuuuuuuuuuuuuuu</definedName>
    <definedName name="iuuyyyyyyyyyyyyyyy">[3]!iuuyyyyyyyyyyyyyyy</definedName>
    <definedName name="iyuuytvt" hidden="1">{#N/A,#N/A,TRUE,"Лист1";#N/A,#N/A,TRUE,"Лист2";#N/A,#N/A,TRUE,"Лист3"}</definedName>
    <definedName name="jbnbvggggggggggggggg">[3]!jbnbvggggggggggggggg</definedName>
    <definedName name="jghghfd">[3]!jghghfd</definedName>
    <definedName name="jgjhgd">[3]!jgjhgd</definedName>
    <definedName name="jhfgfs" hidden="1">{#N/A,#N/A,TRUE,"Лист1";#N/A,#N/A,TRUE,"Лист2";#N/A,#N/A,TRUE,"Лист3"}</definedName>
    <definedName name="jhfghfyu">[3]!jhfghfyu</definedName>
    <definedName name="jhfghgfgfgfdfs" hidden="1">{#N/A,#N/A,TRUE,"Лист1";#N/A,#N/A,TRUE,"Лист2";#N/A,#N/A,TRUE,"Лист3"}</definedName>
    <definedName name="jhghfd">[3]!jhghfd</definedName>
    <definedName name="jhghjf">[3]!jhghjf</definedName>
    <definedName name="jhhgfddfs">[3]!jhhgfddfs</definedName>
    <definedName name="jhhgjhgf">[3]!jhhgjhgf</definedName>
    <definedName name="jhhhjhgghg">[3]!jhhhjhgghg</definedName>
    <definedName name="jhhjgkjgl">[3]!jhhjgkjgl</definedName>
    <definedName name="jhjgfghf">[3]!jhjgfghf</definedName>
    <definedName name="jhjgjgh">[3]!jhjgjgh</definedName>
    <definedName name="jhjhf">[3]!jhjhf</definedName>
    <definedName name="jhjhjhjggggggggggggg">[3]!jhjhjhjggggggggggggg</definedName>
    <definedName name="jhjhyyyyyyyyyyyyyy">[3]!jhjhyyyyyyyyyyyyyy</definedName>
    <definedName name="jhjjhhhhhh">[3]!jhjjhhhhhh</definedName>
    <definedName name="jhjkghgdd">[3]!jhjkghgdd</definedName>
    <definedName name="jhjytyyyyyyyyyyyyyyyy" hidden="1">{#N/A,#N/A,TRUE,"Лист1";#N/A,#N/A,TRUE,"Лист2";#N/A,#N/A,TRUE,"Лист3"}</definedName>
    <definedName name="jhkhjghfg">[3]!jhkhjghfg</definedName>
    <definedName name="jhkjhjhg">[3]!jhkjhjhg</definedName>
    <definedName name="jhtjgyt" hidden="1">{#N/A,#N/A,TRUE,"Лист1";#N/A,#N/A,TRUE,"Лист2";#N/A,#N/A,TRUE,"Лист3"}</definedName>
    <definedName name="jhujghj">[3]!jhujghj</definedName>
    <definedName name="jhujy">[3]!jhujy</definedName>
    <definedName name="jhy">[3]!jhy</definedName>
    <definedName name="jjhjgjhfg">[3]!jjhjgjhfg</definedName>
    <definedName name="jjhjhhhhhhhhhhhhhhh">[3]!jjhjhhhhhhhhhhhhhhh</definedName>
    <definedName name="jjjjjjjj">[3]!jjjjjjjj</definedName>
    <definedName name="jjkjhhgffd">[3]!jjkjhhgffd</definedName>
    <definedName name="jkbvbcdxd">[3]!jkbvbcdxd</definedName>
    <definedName name="jkhffddds" hidden="1">{#N/A,#N/A,TRUE,"Лист1";#N/A,#N/A,TRUE,"Лист2";#N/A,#N/A,TRUE,"Лист3"}</definedName>
    <definedName name="jkhujygytf">[3]!jkhujygytf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[3]!jujhghgcvgfxc</definedName>
    <definedName name="jyihtg">[3]!jyihtg</definedName>
    <definedName name="jyuytvbyvtvfr" hidden="1">{#N/A,#N/A,TRUE,"Лист1";#N/A,#N/A,TRUE,"Лист2";#N/A,#N/A,TRUE,"Лист3"}</definedName>
    <definedName name="k">[3]!k</definedName>
    <definedName name="khjkhjghf" hidden="1">{#N/A,#N/A,TRUE,"Лист1";#N/A,#N/A,TRUE,"Лист2";#N/A,#N/A,TRUE,"Лист3"}</definedName>
    <definedName name="kiuytte">[3]!kiuytte</definedName>
    <definedName name="kj" hidden="1">{#N/A,#N/A,TRUE,"Лист1";#N/A,#N/A,TRUE,"Лист2";#N/A,#N/A,TRUE,"Лист3"}</definedName>
    <definedName name="kjhhgfgfs">[3]!kjhhgfgfs</definedName>
    <definedName name="kjhiuh">[3]!kjhiuh</definedName>
    <definedName name="kjhjhgggggggggggggg">[3]!kjhjhgggggggggggggg</definedName>
    <definedName name="kjhjhhjgfd">[3]!kjhjhhjgfd</definedName>
    <definedName name="kjhkghgggggggggggg">[3]!kjhkghgggggggggggg</definedName>
    <definedName name="kjhkjhjggh">[3]!kjhkjhjggh</definedName>
    <definedName name="kjhmnmfg">[3]!kjhmnmfg</definedName>
    <definedName name="kjhvvvvvvvvvvvvvvvvv" hidden="1">{#N/A,#N/A,TRUE,"Лист1";#N/A,#N/A,TRUE,"Лист2";#N/A,#N/A,TRUE,"Лист3"}</definedName>
    <definedName name="kjjhghftyfy">[3]!kjjhghftyfy</definedName>
    <definedName name="kjjhjhghgh">[3]!kjjhjhghgh</definedName>
    <definedName name="kjjjjjhhhhhhhhhhhhh" hidden="1">{#N/A,#N/A,TRUE,"Лист1";#N/A,#N/A,TRUE,"Лист2";#N/A,#N/A,TRUE,"Лист3"}</definedName>
    <definedName name="kjjkhgf">[3]!kjjkhgf</definedName>
    <definedName name="kjjkkjhjhgjhg">[3]!kjjkkjhjhgjhg</definedName>
    <definedName name="kjjyhjhuyh">[3]!kjjyhjhuyh</definedName>
    <definedName name="kjkhj">[3]!kjkhj</definedName>
    <definedName name="kjkhjkjhgh" hidden="1">{#N/A,#N/A,TRUE,"Лист1";#N/A,#N/A,TRUE,"Лист2";#N/A,#N/A,TRUE,"Лист3"}</definedName>
    <definedName name="kjkhkjhjcx">[3]!kjkhkjhjcx</definedName>
    <definedName name="kjkjhjhjhghgf" hidden="1">{#N/A,#N/A,TRUE,"Лист1";#N/A,#N/A,TRUE,"Лист2";#N/A,#N/A,TRUE,"Лист3"}</definedName>
    <definedName name="kjkjhjjjjjjjjjjjjjjjjj">[3]!kjkjhjjjjjjjjjjjjjjjjj</definedName>
    <definedName name="kjkjjhhgfgfdds">[3]!kjkjjhhgfgfdds</definedName>
    <definedName name="kjkjjjjjjjjjjjjjjjj">[3]!kjkjjjjjjjjjjjjjjjj</definedName>
    <definedName name="kjlkji">[3]!kjlkji</definedName>
    <definedName name="kjlkjkhghjfgf">[3]!kjlkjkhghjfgf</definedName>
    <definedName name="kjmnmbn">[3]!kjmnmbn</definedName>
    <definedName name="kjuiuuuuuuuuuuuuuuu">[3]!kjuiuuuuuuuuuuuuuuu</definedName>
    <definedName name="kjuiyyyyyyyyyyyyyyyyyy">[3]!kjuiyyyyyyyyyyyyyyyyyy</definedName>
    <definedName name="kjykhjy">[3]!kjykhjy</definedName>
    <definedName name="kkkkkkkkkkkkkkkk">[3]!kkkkkkkkkkkkkkkk</definedName>
    <definedName name="kkljkjjjjjjjjjjjjj">[3]!kkljkjjjjjjjjjjjjj</definedName>
    <definedName name="kljhjkghv" hidden="1">{#N/A,#N/A,TRUE,"Лист1";#N/A,#N/A,TRUE,"Лист2";#N/A,#N/A,TRUE,"Лист3"}</definedName>
    <definedName name="kljjhgfhg">[3]!kljjhgfhg</definedName>
    <definedName name="klkjkjhhffdx">[3]!klkjkjhhffdx</definedName>
    <definedName name="klljjjhjgghf" hidden="1">{#N/A,#N/A,TRUE,"Лист1";#N/A,#N/A,TRUE,"Лист2";#N/A,#N/A,TRUE,"Лист3"}</definedName>
    <definedName name="kmnjnj">[3]!kmnjnj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>[3]!kuykjhjkhy</definedName>
    <definedName name="likuih" hidden="1">{#N/A,#N/A,TRUE,"Лист1";#N/A,#N/A,TRUE,"Лист2";#N/A,#N/A,TRUE,"Лист3"}</definedName>
    <definedName name="lkjjjjjjjjjjjj">[3]!lkjjjjjjjjjjjj</definedName>
    <definedName name="lkjklhjkghjffgd">[3]!lkjklhjkghjffgd</definedName>
    <definedName name="lkjkljhjkjhghjfg">[3]!lkjkljhjkjhghjfg</definedName>
    <definedName name="lkkkkkkkkkkkkkk">[3]!lkkkkkkkkkkkkkk</definedName>
    <definedName name="lkkljhhggtg" hidden="1">{#N/A,#N/A,TRUE,"Лист1";#N/A,#N/A,TRUE,"Лист2";#N/A,#N/A,TRUE,"Лист3"}</definedName>
    <definedName name="lkljhjhghggf">[3]!lkljhjhghggf</definedName>
    <definedName name="lkljkjhjhggfdgf" hidden="1">{#N/A,#N/A,TRUE,"Лист1";#N/A,#N/A,TRUE,"Лист2";#N/A,#N/A,TRUE,"Лист3"}</definedName>
    <definedName name="lkljkjhjkjh">[3]!lkljkjhjkjh</definedName>
    <definedName name="lklkjkjhjhfg">[3]!lklkjkjhjhfg</definedName>
    <definedName name="lklkkllk">[3]!lklkkllk</definedName>
    <definedName name="lklkljkhjhgh">[3]!lklkljkhjhgh</definedName>
    <definedName name="lklklkjkj">[3]!lklklkjkj</definedName>
    <definedName name="lllllll">[3]!lllllll</definedName>
    <definedName name="mhgg">[3]!mhgg</definedName>
    <definedName name="mhyt" hidden="1">{#N/A,#N/A,TRUE,"Лист1";#N/A,#N/A,TRUE,"Лист2";#N/A,#N/A,TRUE,"Лист3"}</definedName>
    <definedName name="mjghggggggggggggg">[3]!mjghggggggggggggg</definedName>
    <definedName name="mjhhhhhujy">[3]!mjhhhhhujy</definedName>
    <definedName name="mjhuiy" hidden="1">{#N/A,#N/A,TRUE,"Лист1";#N/A,#N/A,TRUE,"Лист2";#N/A,#N/A,TRUE,"Лист3"}</definedName>
    <definedName name="mjnnnnnnnnnnnnnnkjnmh">[3]!mjnnnnnnnnnnnnnnkjnmh</definedName>
    <definedName name="mjujy">[3]!mjujy</definedName>
    <definedName name="mnbhjf">[3]!mnbhjf</definedName>
    <definedName name="mnghr">[3]!mnghr</definedName>
    <definedName name="mnmbnvb">[3]!mnmbnvb</definedName>
    <definedName name="mnnjjjjjjjjjjjjj" hidden="1">{#N/A,#N/A,TRUE,"Лист1";#N/A,#N/A,TRUE,"Лист2";#N/A,#N/A,TRUE,"Лист3"}</definedName>
    <definedName name="n">[3]!n</definedName>
    <definedName name="NasPotrEE">[5]Параметры!$B$10</definedName>
    <definedName name="NasPotrEEList">[5]Лист!$A$150</definedName>
    <definedName name="nbbcbvx">[3]!nbbcbvx</definedName>
    <definedName name="nbbvgf" hidden="1">{#N/A,#N/A,TRUE,"Лист1";#N/A,#N/A,TRUE,"Лист2";#N/A,#N/A,TRUE,"Лист3"}</definedName>
    <definedName name="nbghhhhhhhhhhhhhhhhhhhhhh">[3]!nbghhhhhhhhhhhhhhhhhhhhhh</definedName>
    <definedName name="nbhggggggggggggg">[3]!nbhggggggggggggg</definedName>
    <definedName name="nbhgggggggggggggggg">[3]!nbhgggggggggggggggg</definedName>
    <definedName name="nbhhhhhhhhhhhhhhhh">[3]!nbhhhhhhhhhhhhhhhh</definedName>
    <definedName name="nbjhgy">[3]!nbjhgy</definedName>
    <definedName name="nbnbbnvbnvvcvbcvc">[3]!nbnbbnvbnvvcvbcvc</definedName>
    <definedName name="nbnbfders">[3]!nbnbfders</definedName>
    <definedName name="nbnvnbfgdsdfs">[3]!nbnvnbfgdsdfs</definedName>
    <definedName name="nbvbnfddddddddddddddddddd">[3]!nbvbnfddddddddddddddddddd</definedName>
    <definedName name="nbvgfhcf">[3]!nbvgfhcf</definedName>
    <definedName name="nbvgggggggggggggggggg" hidden="1">{#N/A,#N/A,TRUE,"Лист1";#N/A,#N/A,TRUE,"Лист2";#N/A,#N/A,TRUE,"Лист3"}</definedName>
    <definedName name="nbvghfgdx">[3]!nbvghfgdx</definedName>
    <definedName name="nfgjn">[3]!nfgjn</definedName>
    <definedName name="nghf">[3]!nghf</definedName>
    <definedName name="nghjk">[3]!nghjk</definedName>
    <definedName name="nhghfgfgf">[3]!nhghfgfgf</definedName>
    <definedName name="nhguy" hidden="1">{#N/A,#N/A,TRUE,"Лист1";#N/A,#N/A,TRUE,"Лист2";#N/A,#N/A,TRUE,"Лист3"}</definedName>
    <definedName name="njhgyhjftxcdfxnkl">[3]!njhgyhjftxcdfxnkl</definedName>
    <definedName name="njhhhhhhhhhhhhhd">[3]!njhhhhhhhhhhhhhd</definedName>
    <definedName name="njkhgjhghfhg" hidden="1">{#N/A,#N/A,TRUE,"Лист1";#N/A,#N/A,TRUE,"Лист2";#N/A,#N/A,TRUE,"Лист3"}</definedName>
    <definedName name="nkjgyuff">[3]!nkjgyuff</definedName>
    <definedName name="nmbhhhhhhhhhhhhhhhhhhhh">[3]!nmbhhhhhhhhhhhhhhhhhhhh</definedName>
    <definedName name="nmbnbnc">[3]!nmbnbnc</definedName>
    <definedName name="nmmbnbv">[3]!nmmbnbv</definedName>
    <definedName name="nnngggggggggggggggggggggggggg" hidden="1">{#N/A,#N/A,TRUE,"Лист1";#N/A,#N/A,TRUE,"Лист2";#N/A,#N/A,TRUE,"Лист3"}</definedName>
    <definedName name="oiipiuojhkh">[3]!oiipiuojhkh</definedName>
    <definedName name="oijjjjjjjjjjjjjj" hidden="1">{#N/A,#N/A,TRUE,"Лист1";#N/A,#N/A,TRUE,"Лист2";#N/A,#N/A,TRUE,"Лист3"}</definedName>
    <definedName name="oijnhvfgc">[3]!oijnhvfgc</definedName>
    <definedName name="oikjjjjjjjjjjjjjjjjjjjjjjjj">[3]!oikjjjjjjjjjjjjjjjjjjjjjjjj</definedName>
    <definedName name="oikjkjjkn">[3]!oikjkjjkn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[3]!oinunyg</definedName>
    <definedName name="oioiiuiuyofyyyyyyyyyyyyyyyyyyyyy">[3]!oioiiuiuyofyyyyyyyyyyyyyyyyyyyyy</definedName>
    <definedName name="oioiiuuuuuuuuuuuuuu">[3]!oioiiuuuuuuuuuuuuuu</definedName>
    <definedName name="oioiuiouiuyyt">[3]!oioiuiouiuyyt</definedName>
    <definedName name="oioouiui">[3]!oioouiui</definedName>
    <definedName name="oiougy">[3]!oiougy</definedName>
    <definedName name="oiouiuiyuyt">[3]!oiouiuiyuyt</definedName>
    <definedName name="oiouiuygyufg">[3]!oiouiuygyufg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[3]!ooiumuhggc</definedName>
    <definedName name="oooooo">[3]!oooooo</definedName>
    <definedName name="oopoooooooooooooooo" hidden="1">{#N/A,#N/A,TRUE,"Лист1";#N/A,#N/A,TRUE,"Лист2";#N/A,#N/A,TRUE,"Лист3"}</definedName>
    <definedName name="p">[3]!p</definedName>
    <definedName name="poiuyfrts">[3]!poiuyfrts</definedName>
    <definedName name="popiiiiiiiiiiiiiiiiiii" hidden="1">{#N/A,#N/A,TRUE,"Лист1";#N/A,#N/A,TRUE,"Лист2";#N/A,#N/A,TRUE,"Лист3"}</definedName>
    <definedName name="popiopoiioj">[3]!popiopoiioj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>[3]!pp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>[3]!qq</definedName>
    <definedName name="rdcfgffffffffffffff">[3]!rdcfgffffffffffffff</definedName>
    <definedName name="rdffffffffffff">[3]!rdffffffffffff</definedName>
    <definedName name="reddddddddddddddddd">[3]!reddddddddddddddddd</definedName>
    <definedName name="reeeeeeeeeeeeeeeeeee">[3]!reeeeeeeeeeeeeeeeeee</definedName>
    <definedName name="rererrrrrrrrrrrrrrrr">[3]!rererrrrrrrrrrrrrrrr</definedName>
    <definedName name="rerrrr">[3]!rerrrr</definedName>
    <definedName name="rerttryu" hidden="1">{#N/A,#N/A,TRUE,"Лист1";#N/A,#N/A,TRUE,"Лист2";#N/A,#N/A,TRUE,"Лист3"}</definedName>
    <definedName name="retruiyi">[3]!retruiyi</definedName>
    <definedName name="retytttttttttttttttttt">[3]!retytttttttttttttttttt</definedName>
    <definedName name="rhfgfh">[3]!rhfgfh</definedName>
    <definedName name="rr">[3]!rr</definedName>
    <definedName name="rrtdrdrdsf" hidden="1">{#N/A,#N/A,TRUE,"Лист1";#N/A,#N/A,TRUE,"Лист2";#N/A,#N/A,TRUE,"Лист3"}</definedName>
    <definedName name="rrtget6">[3]!rrtget6</definedName>
    <definedName name="rt">[3]!rt</definedName>
    <definedName name="rtttttttt">[3]!rtttttttt</definedName>
    <definedName name="rtyuiuy">[3]!rtyuiuy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>[3]!sdfdgfg</definedName>
    <definedName name="sdfdgfjhjk">[3]!sdfdgfjhjk</definedName>
    <definedName name="sdfdgghfj">[3]!sdfdgghfj</definedName>
    <definedName name="sdfgdfgj">[3]!sdfgdfgj</definedName>
    <definedName name="sdsdfsf">[3]!sdsdfsf</definedName>
    <definedName name="sfdfdghfj">[3]!sfdfdghfj</definedName>
    <definedName name="sfdfghfghj">[3]!sfdfghfghj</definedName>
    <definedName name="sfdgfdghj">[3]!sfdgfdghj</definedName>
    <definedName name="SKQnt">[5]Параметры!$B$4</definedName>
    <definedName name="SmetaList">[6]Лист!#REF!</definedName>
    <definedName name="T1_">#REF!</definedName>
    <definedName name="T2_">#REF!</definedName>
    <definedName name="Tab">[2]FES!#REF!</definedName>
    <definedName name="TESList">[5]Лист!$A$220</definedName>
    <definedName name="TESQnt">[5]Лист!$B$221</definedName>
    <definedName name="tfggggggggggggggg">[3]!tfggggggggggggggg</definedName>
    <definedName name="tfhgfhvfv">[3]!tfhgfhvfv</definedName>
    <definedName name="tfjhgjk">[3]!tfjhgjk</definedName>
    <definedName name="trffffffffffffffffffffff">[3]!trffffffffffffffffffffff</definedName>
    <definedName name="trfgffffffffffff">[3]!trfgffffffffffff</definedName>
    <definedName name="trfgffffffffffffffffff" hidden="1">{#N/A,#N/A,TRUE,"Лист1";#N/A,#N/A,TRUE,"Лист2";#N/A,#N/A,TRUE,"Лист3"}</definedName>
    <definedName name="trtfffffffffffffffff">[3]!trtfffffffffffffffff</definedName>
    <definedName name="trttttttttttttttttttt" hidden="1">{#N/A,#N/A,TRUE,"Лист1";#N/A,#N/A,TRUE,"Лист2";#N/A,#N/A,TRUE,"Лист3"}</definedName>
    <definedName name="trtyyyyyyyyyyyyyyyy">[3]!trtyyyyyyyyyyyyyyyy</definedName>
    <definedName name="trygy">[3]!trygy</definedName>
    <definedName name="trytuy">[3]!trytuy</definedName>
    <definedName name="tryyyu">[3]!tryyyu</definedName>
    <definedName name="TUList">[5]Лист!$A$210</definedName>
    <definedName name="TUQnt">[5]Лист!$B$211</definedName>
    <definedName name="tyrctddfg">[3]!tyrctddfg</definedName>
    <definedName name="tyrttttttttttttt">[3]!tyrttttttttttttt</definedName>
    <definedName name="uhhhhhhhhhhhhhhhhh">[3]!uhhhhhhhhhhhhhhhhh</definedName>
    <definedName name="uhhjhjg">[3]!uhhjhjg</definedName>
    <definedName name="uhjhhhhhhhhhhhhh" hidden="1">{#N/A,#N/A,TRUE,"Лист1";#N/A,#N/A,TRUE,"Лист2";#N/A,#N/A,TRUE,"Лист3"}</definedName>
    <definedName name="uhuyguftyf">[3]!uhuyguftyf</definedName>
    <definedName name="uiyuyuy" hidden="1">{#N/A,#N/A,TRUE,"Лист1";#N/A,#N/A,TRUE,"Лист2";#N/A,#N/A,TRUE,"Лист3"}</definedName>
    <definedName name="ujyhjggggggggggggggggggggg">[3]!ujyhjggggggggggggggggggggg</definedName>
    <definedName name="uka">[3]!uka</definedName>
    <definedName name="unhjjjjjjjjjjjjjjjj">[3]!unhjjjjjjjjjjjjjjjj</definedName>
    <definedName name="uuuuuu">[3]!uuuuuu</definedName>
    <definedName name="uuuuuuuuuuuuuuuuu">[3]!uuuuuuuuuuuuuuuuu</definedName>
    <definedName name="uyttydfddfsdf">[3]!uyttydfddfsdf</definedName>
    <definedName name="uytytr" hidden="1">{#N/A,#N/A,TRUE,"Лист1";#N/A,#N/A,TRUE,"Лист2";#N/A,#N/A,TRUE,"Лист3"}</definedName>
    <definedName name="uyughhhhhhhhhhhhhhhhhhhhhh">[3]!uyughhhhhhhhhhhhhhhhhhhhhh</definedName>
    <definedName name="uyuhhhhhhhhhhhhhhhhh">[3]!uyuhhhhhhhhhhhhhhhhh</definedName>
    <definedName name="uyuiuhj">[3]!uyuiuhj</definedName>
    <definedName name="uyuiyuttyt" hidden="1">{#N/A,#N/A,TRUE,"Лист1";#N/A,#N/A,TRUE,"Лист2";#N/A,#N/A,TRUE,"Лист3"}</definedName>
    <definedName name="uyuytuyfgh">[3]!uyuytuyfgh</definedName>
    <definedName name="uyyuttr" hidden="1">{#N/A,#N/A,TRUE,"Лист1";#N/A,#N/A,TRUE,"Лист2";#N/A,#N/A,TRUE,"Лист3"}</definedName>
    <definedName name="vbcvfgdfdsa">[3]!vbcvfgdfdsa</definedName>
    <definedName name="vbfffffffffffffff">[3]!vbfffffffffffffff</definedName>
    <definedName name="vbgffdds">[3]!vbgffdds</definedName>
    <definedName name="vbvvcxxxxxxxxxxxx">[3]!vbvvcxxxxxxxxxxxx</definedName>
    <definedName name="vccfddfsd">[3]!vccfddfsd</definedName>
    <definedName name="vcfdfs" hidden="1">{#N/A,#N/A,TRUE,"Лист1";#N/A,#N/A,TRUE,"Лист2";#N/A,#N/A,TRUE,"Лист3"}</definedName>
    <definedName name="vcfffffffffffffff">[3]!vcfffffffffffffff</definedName>
    <definedName name="vcffffffffffffffff">[3]!vcffffffffffffffff</definedName>
    <definedName name="vcfffffffffffffffffff">[3]!vcfffffffffffffffffff</definedName>
    <definedName name="vcffffffffffffffffffff">[3]!vcffffffffffffffffffff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[3]!vdfffffffffffffffffff</definedName>
    <definedName name="vffffffffffffffffffff">[3]!vffffffffffffffffffff</definedName>
    <definedName name="vfgfffffffffffffffff">[3]!vfgfffffffffffffffff</definedName>
    <definedName name="vghfgddfsdaas">[3]!vghfgddfsdaas</definedName>
    <definedName name="vvbnbv">[3]!vvbnbv</definedName>
    <definedName name="vvvffffffffffffffffff">[3]!vvvffffffffffffffffff</definedName>
    <definedName name="vvvv">[3]!vvvv</definedName>
    <definedName name="waddddddddddddddddddd" hidden="1">{#N/A,#N/A,TRUE,"Лист1";#N/A,#N/A,TRUE,"Лист2";#N/A,#N/A,TRUE,"Лист3"}</definedName>
    <definedName name="wdsfdsssssssssssssssssss">[3]!wdsfdsssssssssssssssssss</definedName>
    <definedName name="werrytruy">[3]!werrytruy</definedName>
    <definedName name="wertryt">[3]!wertryt</definedName>
    <definedName name="wesddddddddddddddddd" hidden="1">{#N/A,#N/A,TRUE,"Лист1";#N/A,#N/A,TRUE,"Лист2";#N/A,#N/A,TRUE,"Лист3"}</definedName>
    <definedName name="wetrtyruy">[3]!wetrtyruy</definedName>
    <definedName name="wrn.Сравнение._.с._.отраслями." hidden="1">{#N/A,#N/A,TRUE,"Лист1";#N/A,#N/A,TRUE,"Лист2";#N/A,#N/A,TRUE,"Лист3"}</definedName>
    <definedName name="x">[3]!x</definedName>
    <definedName name="xcbvbnbm">[3]!xcbvbnbm</definedName>
    <definedName name="xcfdfdfffffffffffff">[3]!xcfdfdfffffffffffff</definedName>
    <definedName name="xdsfds">[3]!xdsfds</definedName>
    <definedName name="xvcbvcbn">[3]!xvcbvcbn</definedName>
    <definedName name="xvccvcbn">[3]!xvccvcbn</definedName>
    <definedName name="xzxsassssssssssssssss">[3]!xzxsassssssssssssssss</definedName>
    <definedName name="yfgdfdfffffffffffff" hidden="1">{#N/A,#N/A,TRUE,"Лист1";#N/A,#N/A,TRUE,"Лист2";#N/A,#N/A,TRUE,"Лист3"}</definedName>
    <definedName name="yggfgffffffffff">[3]!yggfgffffffffff</definedName>
    <definedName name="yhiuyhiuyhi">[3]!yhiuyhiuyhi</definedName>
    <definedName name="yiujhuuuuuuuuuuuuuuuuu">[3]!yiujhuuuuuuuuuuuuuuuuu</definedName>
    <definedName name="yiuyiub">[3]!yiuyiub</definedName>
    <definedName name="ytgfgffffffffffffff">[3]!ytgfgffffffffffffff</definedName>
    <definedName name="ytghfgd">[3]!ytghfgd</definedName>
    <definedName name="ytghgggggggggggg">[3]!ytghgggggggggggg</definedName>
    <definedName name="ytouy">[3]!ytouy</definedName>
    <definedName name="yttttttttttttttt">[3]!yttttttttttttttt</definedName>
    <definedName name="ytttttttttttttttttttt" hidden="1">{#N/A,#N/A,TRUE,"Лист1";#N/A,#N/A,TRUE,"Лист2";#N/A,#N/A,TRUE,"Лист3"}</definedName>
    <definedName name="ytuiytu">[3]!ytuiytu</definedName>
    <definedName name="ytyggggggggggggggg" hidden="1">{#N/A,#N/A,TRUE,"Лист1";#N/A,#N/A,TRUE,"Лист2";#N/A,#N/A,TRUE,"Лист3"}</definedName>
    <definedName name="yuo">[3]!yuo</definedName>
    <definedName name="yutghhhhhhhhhhhhhhhhhh">[3]!yutghhhhhhhhhhhhhhhhhh</definedName>
    <definedName name="yutyttry">[3]!yutyttry</definedName>
    <definedName name="yuuyjhg">[3]!yuuyjhg</definedName>
    <definedName name="zcxvcvcbvvn">[3]!zcxvcvcbvvn</definedName>
    <definedName name="А77">[7]Рейтинг!$A$14</definedName>
    <definedName name="АААААААА">[3]!АААААААА</definedName>
    <definedName name="ав">[3]!ав</definedName>
    <definedName name="ававпаврпв">[3]!ававпаврпв</definedName>
    <definedName name="аичавыукфцу">[3]!аичавыукфцу</definedName>
    <definedName name="ап">[3]!ап</definedName>
    <definedName name="апапарп">[3]!апапарп</definedName>
    <definedName name="аппячфы">[3]!аппячфы</definedName>
    <definedName name="Базовые">'[8]Производство электроэнергии'!$A$95</definedName>
    <definedName name="Бюджетные_электроэнергии">'[8]Производство электроэнергии'!$A$111</definedName>
    <definedName name="в23ё">[3]!в23ё</definedName>
    <definedName name="вв">[3]!вв</definedName>
    <definedName name="впававапв">[3]!впававапв</definedName>
    <definedName name="впавпапаарп">[3]!впавпапаарп</definedName>
    <definedName name="второй">#REF!</definedName>
    <definedName name="вуавпаорпл">[3]!вуавпаорпл</definedName>
    <definedName name="вуквпапрпорлд">[3]!вуквпапрпорлд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[3]!гггр</definedName>
    <definedName name="глнрлоророр">[3]!глнрлоророр</definedName>
    <definedName name="гнгепнапра" hidden="1">{#N/A,#N/A,TRUE,"Лист1";#N/A,#N/A,TRUE,"Лист2";#N/A,#N/A,TRUE,"Лист3"}</definedName>
    <definedName name="гнгопропрппра">[3]!гнгопропрппра</definedName>
    <definedName name="гнеорпопорпропр">[3]!гнеорпопорпропр</definedName>
    <definedName name="гннрпррапапв">[3]!гннрпррапапв</definedName>
    <definedName name="гнортимв">[3]!гнортимв</definedName>
    <definedName name="гнрпрпап">[3]!гнрпрпап</definedName>
    <definedName name="гороппрапа">[3]!гороппрапа</definedName>
    <definedName name="гошгрииапв">[3]!гошгрииапв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дгнмдш">#REF!</definedName>
    <definedName name="ддд">[3]!ддд</definedName>
    <definedName name="дллллоиммссч">[3]!дллллоиммссч</definedName>
    <definedName name="доли1">'[9]эл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>[3]!дшлгорормсм</definedName>
    <definedName name="дшлолоирмпр">[3]!дшлолоирмпр</definedName>
    <definedName name="дшшгргрп">[3]!дшшгргрп</definedName>
    <definedName name="дщ">[3]!дщ</definedName>
    <definedName name="дщл">[3]!дщл</definedName>
    <definedName name="еапапарорппис" hidden="1">{#N/A,#N/A,TRUE,"Лист1";#N/A,#N/A,TRUE,"Лист2";#N/A,#N/A,TRUE,"Лист3"}</definedName>
    <definedName name="еапарпорпол">[3]!еапарпорпол</definedName>
    <definedName name="евапараорплор" hidden="1">{#N/A,#N/A,TRUE,"Лист1";#N/A,#N/A,TRUE,"Лист2";#N/A,#N/A,TRUE,"Лист3"}</definedName>
    <definedName name="екваппрмрп">[3]!екваппрмрп</definedName>
    <definedName name="епке">[3]!епке</definedName>
    <definedName name="ЕТО">'[10]СВОДНАЯ(цветная)'!$Y$3:$Y$7</definedName>
    <definedName name="жддлолпраапва">[3]!жддлолпраапва</definedName>
    <definedName name="ждждлдлодл" hidden="1">{#N/A,#N/A,TRUE,"Лист1";#N/A,#N/A,TRUE,"Лист2";#N/A,#N/A,TRUE,"Лист3"}</definedName>
    <definedName name="жздлдооррапав">[3]!жздлдооррапав</definedName>
    <definedName name="жзлдолорапрв">[3]!жзлдолорапрв</definedName>
    <definedName name="_xlnm.Print_Titles" localSheetId="0">' 1 стройка СТС'!$4:$5</definedName>
    <definedName name="_xlnm.Print_Titles">'[11]ИТОГИ  по Н,Р,Э,Q'!$A$2:$IV$4</definedName>
    <definedName name="ЗГАЭС">[3]!ЗГАЭС</definedName>
    <definedName name="зщ">[3]!зщ</definedName>
    <definedName name="зщдллоопн">[3]!зщдллоопн</definedName>
    <definedName name="зщзшщшггрса">[3]!зщзшщшггрса</definedName>
    <definedName name="зщщщшгрпаав" hidden="1">{#N/A,#N/A,TRUE,"Лист1";#N/A,#N/A,TRUE,"Лист2";#N/A,#N/A,TRUE,"Лист3"}</definedName>
    <definedName name="иеркаецуф">[3]!иеркаецуф</definedName>
    <definedName name="индцкавг98" hidden="1">{#N/A,#N/A,TRUE,"Лист1";#N/A,#N/A,TRUE,"Лист2";#N/A,#N/A,TRUE,"Лист3"}</definedName>
    <definedName name="ип10">'[12]Объекты 2010'!$B$7:$EA$320</definedName>
    <definedName name="й">[3]!й</definedName>
    <definedName name="йй">[3]!йй</definedName>
    <definedName name="йййййййййййййййййййййййй">[3]!йййййййййййййййййййййййй</definedName>
    <definedName name="кв3">[3]!кв3</definedName>
    <definedName name="квартал">[3]!квартал</definedName>
    <definedName name="квырмпро">[3]!квырмпро</definedName>
    <definedName name="ке">[3]!ке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[3]!л</definedName>
    <definedName name="лдлдолорар" hidden="1">{#N/A,#N/A,TRUE,"Лист1";#N/A,#N/A,TRUE,"Лист2";#N/A,#N/A,TRUE,"Лист3"}</definedName>
    <definedName name="лдолрорваы">[3]!лдолрорваы</definedName>
    <definedName name="лена">[3]!лена</definedName>
    <definedName name="лод">[3]!лод</definedName>
    <definedName name="лоититмим">[3]!лоититмим</definedName>
    <definedName name="лолориапвав">[3]!лолориапвав</definedName>
    <definedName name="лолорорм">[3]!лолорорм</definedName>
    <definedName name="лолроипр">[3]!лолроипр</definedName>
    <definedName name="лоорпрсмп">[3]!лоорпрсмп</definedName>
    <definedName name="лоролропапрапапа">[3]!лоролропапрапапа</definedName>
    <definedName name="лорпрмисмсчвааычв">[3]!лорпрмисмсчвааычв</definedName>
    <definedName name="лорроакеа">[3]!лорроакеа</definedName>
    <definedName name="лщд">[3]!лщд</definedName>
    <definedName name="льтоиаваыв">[3]!льтоиаваыв</definedName>
    <definedName name="мииапвв">[3]!мииапвв</definedName>
    <definedName name="мпрмрпсвачва">[3]!мпрмрпсвачва</definedName>
    <definedName name="мсапваывф">[3]!мсапваывф</definedName>
    <definedName name="мсчвавя">[3]!мсчвавя</definedName>
    <definedName name="мым">[3]!мым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>[6]навигация!#REF!</definedName>
    <definedName name="наропплон">[3]!наропплон</definedName>
    <definedName name="Население">'[8]Производство электроэнергии'!$A$124</definedName>
    <definedName name="нгеинсцф">[3]!нгеинсцф</definedName>
    <definedName name="нгневаапор" hidden="1">{#N/A,#N/A,TRUE,"Лист1";#N/A,#N/A,TRUE,"Лист2";#N/A,#N/A,TRUE,"Лист3"}</definedName>
    <definedName name="неамрр">[3]!неамрр</definedName>
    <definedName name="нееегенененененененннене">[3]!нееегенененененененннене</definedName>
    <definedName name="ненрпп">[3]!ненрпп</definedName>
    <definedName name="Нояб">[3]!Нояб</definedName>
    <definedName name="Ноябрь">[3]!Ноябрь</definedName>
    <definedName name="нпангаклга" hidden="1">{#N/A,#N/A,TRUE,"Лист1";#N/A,#N/A,TRUE,"Лист2";#N/A,#N/A,TRUE,"Лист3"}</definedName>
    <definedName name="_xlnm.Print_Area" localSheetId="3">'4 за мощность'!$A$1:$I$17</definedName>
    <definedName name="огпорпарсм">[3]!огпорпарсм</definedName>
    <definedName name="огтитимисмсмсва">[3]!огтитимисмсмсва</definedName>
    <definedName name="олдолтрь">[3]!олдолтрь</definedName>
    <definedName name="оллртимиава" hidden="1">{#N/A,#N/A,TRUE,"Лист1";#N/A,#N/A,TRUE,"Лист2";#N/A,#N/A,TRUE,"Лист3"}</definedName>
    <definedName name="олльимсаы">[3]!олльимсаы</definedName>
    <definedName name="олорлрорит">[3]!олорлрорит</definedName>
    <definedName name="олритиимсмсв">[3]!олритиимсмсв</definedName>
    <definedName name="олрлпо">[3]!олрлпо</definedName>
    <definedName name="олрриоипрм">[3]!олрриоипрм</definedName>
    <definedName name="омимимсмис">[3]!омимимсмис</definedName>
    <definedName name="опропроапрапра">[3]!опропроапрапра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>[3]!орлопапвпа</definedName>
    <definedName name="орлороррлоорпапа" hidden="1">{#N/A,#N/A,TRUE,"Лист1";#N/A,#N/A,TRUE,"Лист2";#N/A,#N/A,TRUE,"Лист3"}</definedName>
    <definedName name="оро">[3]!оро</definedName>
    <definedName name="ороиприм">[3]!ороиприм</definedName>
    <definedName name="оролпррпап">[3]!оролпррпап</definedName>
    <definedName name="ороорправ" hidden="1">{#N/A,#N/A,TRUE,"Лист1";#N/A,#N/A,TRUE,"Лист2";#N/A,#N/A,TRUE,"Лист3"}</definedName>
    <definedName name="оропоненеваыв">[3]!оропоненеваыв</definedName>
    <definedName name="оропорап">[3]!оропорап</definedName>
    <definedName name="оропрпрарпвч">[3]!оропрпрарпвч</definedName>
    <definedName name="орорпрапвкак">[3]!орорпрапвкак</definedName>
    <definedName name="орорпропмрм">[3]!орорпропмрм</definedName>
    <definedName name="орорпрпакв">[3]!орорпрпакв</definedName>
    <definedName name="орортитмимисаа">[3]!орортитмимисаа</definedName>
    <definedName name="орпорпаерв">[3]!орпорпаерв</definedName>
    <definedName name="орпрмпачвуыф">[3]!орпрмпачвуыф</definedName>
    <definedName name="орримими">[3]!орримими</definedName>
    <definedName name="памсмчвв" hidden="1">{#N/A,#N/A,TRUE,"Лист1";#N/A,#N/A,TRUE,"Лист2";#N/A,#N/A,TRUE,"Лист3"}</definedName>
    <definedName name="паопаорпопро">[3]!паопаорпопро</definedName>
    <definedName name="папаорпрпрпр" hidden="1">{#N/A,#N/A,TRUE,"Лист1";#N/A,#N/A,TRUE,"Лист2";#N/A,#N/A,TRUE,"Лист3"}</definedName>
    <definedName name="парапаорар">[3]!парапаорар</definedName>
    <definedName name="первый">#REF!</definedName>
    <definedName name="Период">#REF!</definedName>
    <definedName name="пиримисмсмчсы">[3]!пиримисмсмчсы</definedName>
    <definedName name="план56">[3]!план56</definedName>
    <definedName name="пмисмсмсчсмч">[3]!пмисмсмсчсмч</definedName>
    <definedName name="ПотериТЭ">[5]Лист!$A$400</definedName>
    <definedName name="пппп">[3]!пппп</definedName>
    <definedName name="пр">[3]!пр</definedName>
    <definedName name="праорарпвкав">[3]!праорарпвкав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[3]!про</definedName>
    <definedName name="пропорпшгршг">[3]!пропорпшгршг</definedName>
    <definedName name="Прочие_электроэнергии">'[8]Производство электроэнергии'!$A$132</definedName>
    <definedName name="прпрапапвавав">[3]!прпрапапвавав</definedName>
    <definedName name="прпропорпрпр" hidden="1">{#N/A,#N/A,TRUE,"Лист1";#N/A,#N/A,TRUE,"Лист2";#N/A,#N/A,TRUE,"Лист3"}</definedName>
    <definedName name="прпропрпрпорп">[3]!прпропрпрпорп</definedName>
    <definedName name="пррпрпрпорпроп">[3]!пррпрпрпорпроп</definedName>
    <definedName name="рапмапыввя">[3]!рапмапыввя</definedName>
    <definedName name="рис1" hidden="1">{#N/A,#N/A,TRUE,"Лист1";#N/A,#N/A,TRUE,"Лист2";#N/A,#N/A,TRUE,"Лист3"}</definedName>
    <definedName name="ркенвапапрарп">[3]!ркенвапапрарп</definedName>
    <definedName name="рмпп">[3]!рмпп</definedName>
    <definedName name="ролрпраправ">[3]!ролрпраправ</definedName>
    <definedName name="роо">[3]!роо</definedName>
    <definedName name="роорпрпваы">[3]!роорпрпваы</definedName>
    <definedName name="ропопопмо">[3]!ропопопмо</definedName>
    <definedName name="ропор">[3]!ропор</definedName>
    <definedName name="рортимсчвы" hidden="1">{#N/A,#N/A,TRUE,"Лист1";#N/A,#N/A,TRUE,"Лист2";#N/A,#N/A,TRUE,"Лист3"}</definedName>
    <definedName name="рпарпапрап">[3]!рпарпапрап</definedName>
    <definedName name="рпплордлпава">[3]!рпплордлпава</definedName>
    <definedName name="рпрпмимимссмваы">[3]!рпрпмимимссмваы</definedName>
    <definedName name="ррапав" hidden="1">{#N/A,#N/A,TRUE,"Лист1";#N/A,#N/A,TRUE,"Лист2";#N/A,#N/A,TRUE,"Лист3"}</definedName>
    <definedName name="с">[3]!с</definedName>
    <definedName name="СальдоПереток">'[5]Производство электроэнергии'!$A$38</definedName>
    <definedName name="сапвпавапвапвп">[3]!сапвпавапвапвп</definedName>
    <definedName name="Собст">'[9]эл ст'!$A$360:$IV$360</definedName>
    <definedName name="Собств">'[9]эл ст'!$A$369:$IV$369</definedName>
    <definedName name="сс">[3]!сс</definedName>
    <definedName name="сссс">[3]!сссс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[6]Т12!$A$10</definedName>
    <definedName name="т12п1_2">[6]Т12!$A$22</definedName>
    <definedName name="т12п2_1">[6]Т12!$A$15</definedName>
    <definedName name="т12п2_2">[6]Т12!$A$27</definedName>
    <definedName name="т19.1п16">'[5]Т19.1'!$B$39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>[6]Т3!#REF!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hidden="1">{#N/A,#N/A,TRUE,"Лист1";#N/A,#N/A,TRUE,"Лист2";#N/A,#N/A,TRUE,"Лист3"}</definedName>
    <definedName name="ТПм">'[13]НВВ утв тарифы'!$H$17</definedName>
    <definedName name="третий">#REF!</definedName>
    <definedName name="у">[3]!у</definedName>
    <definedName name="у1">[3]!у1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[3]!УФ</definedName>
    <definedName name="уыавыапвпаворорол" hidden="1">{#N/A,#N/A,TRUE,"Лист1";#N/A,#N/A,TRUE,"Лист2";#N/A,#N/A,TRUE,"Лист3"}</definedName>
    <definedName name="уываываывыпавыа">[3]!уываываывыпавыа</definedName>
    <definedName name="Филиал">#REF!</definedName>
    <definedName name="фф">[3]!фф</definedName>
    <definedName name="хэзббббшоолп">[3]!хэзббббшоолп</definedName>
    <definedName name="ц">[3]!ц</definedName>
    <definedName name="ц1">[3]!ц1</definedName>
    <definedName name="цу">[3]!цу</definedName>
    <definedName name="цуа">[3]!цуа</definedName>
    <definedName name="чавапвапвавав">[3]!чавапвапвавав</definedName>
    <definedName name="четвертый">#REF!</definedName>
    <definedName name="Ш_СК">[5]Ш_Передача_ЭЭ!$A$79</definedName>
    <definedName name="шглоьотьиита">[3]!шглоьотьиита</definedName>
    <definedName name="шгншногрппрпр">[3]!шгншногрппрпр</definedName>
    <definedName name="шгоропропрап">[3]!шгоропропрап</definedName>
    <definedName name="шгшрормпавкаы" hidden="1">{#N/A,#N/A,TRUE,"Лист1";#N/A,#N/A,TRUE,"Лист2";#N/A,#N/A,TRUE,"Лист3"}</definedName>
    <definedName name="шгшщгшпрпрапа">[3]!шгшщгшпрпрапа</definedName>
    <definedName name="шоапвваыаыф" hidden="1">{#N/A,#N/A,TRUE,"Лист1";#N/A,#N/A,TRUE,"Лист2";#N/A,#N/A,TRUE,"Лист3"}</definedName>
    <definedName name="шогоитими">[3]!шогоитими</definedName>
    <definedName name="шооитиаавч" hidden="1">{#N/A,#N/A,TRUE,"Лист1";#N/A,#N/A,TRUE,"Лист2";#N/A,#N/A,TRUE,"Лист3"}</definedName>
    <definedName name="шорорррпапра">[3]!шорорррпапра</definedName>
    <definedName name="шоррпвакуф">[3]!шоррпвакуф</definedName>
    <definedName name="шорттисаавч">[3]!шорттисаавч</definedName>
    <definedName name="штлоррпммпачв">[3]!штлоррпммпачв</definedName>
    <definedName name="шшшшшо">[3]!шшшшшо</definedName>
    <definedName name="шщщолоорпап">[3]!шщщолоорпап</definedName>
    <definedName name="щ">[3]!щ</definedName>
    <definedName name="щзллторм">[3]!щзллторм</definedName>
    <definedName name="щзшщлщщошшо">[3]!щзшщлщщошшо</definedName>
    <definedName name="щзшщшщгшроо">[3]!щзшщшщгшроо</definedName>
    <definedName name="щоллопекв">[3]!щоллопекв</definedName>
    <definedName name="щомекв">[3]!щомекв</definedName>
    <definedName name="щшгшиекв">[3]!щшгшиекв</definedName>
    <definedName name="щшлдолрорми" hidden="1">{#N/A,#N/A,TRUE,"Лист1";#N/A,#N/A,TRUE,"Лист2";#N/A,#N/A,TRUE,"Лист3"}</definedName>
    <definedName name="щшолььти">[3]!щшолььти</definedName>
    <definedName name="щшропса">[3]!щшропса</definedName>
    <definedName name="щшщгтропрпвс">[3]!щшщгтропрпвс</definedName>
    <definedName name="ыв">[3]!ыв</definedName>
    <definedName name="ывявапро">[3]!ывявапро</definedName>
    <definedName name="ыуаы" hidden="1">{#N/A,#N/A,TRUE,"Лист1";#N/A,#N/A,TRUE,"Лист2";#N/A,#N/A,TRUE,"Лист3"}</definedName>
    <definedName name="ыыыы">[3]!ыыыы</definedName>
    <definedName name="ЬЬ">'[14]ИТОГИ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[3]!я</definedName>
    <definedName name="яя">[3]!яя</definedName>
    <definedName name="яяя">[3]!яяя</definedName>
  </definedNames>
  <calcPr calcId="162913"/>
</workbook>
</file>

<file path=xl/calcChain.xml><?xml version="1.0" encoding="utf-8"?>
<calcChain xmlns="http://schemas.openxmlformats.org/spreadsheetml/2006/main">
  <c r="H31" i="19" l="1"/>
  <c r="H32" i="19" s="1"/>
  <c r="E31" i="19"/>
  <c r="E32" i="19"/>
  <c r="G28" i="19"/>
  <c r="D28" i="19"/>
  <c r="D41" i="19" s="1"/>
  <c r="G21" i="19"/>
  <c r="G12" i="19"/>
  <c r="G11" i="19"/>
  <c r="G8" i="19"/>
  <c r="D21" i="19"/>
  <c r="D12" i="19"/>
  <c r="D11" i="19"/>
  <c r="D8" i="19"/>
  <c r="C46" i="18"/>
  <c r="F48" i="18"/>
  <c r="F47" i="18"/>
  <c r="C41" i="18"/>
  <c r="F43" i="18"/>
  <c r="F42" i="18"/>
  <c r="C33" i="18"/>
  <c r="F33" i="18" s="1"/>
  <c r="C32" i="18"/>
  <c r="F32" i="18" s="1"/>
  <c r="C31" i="18"/>
  <c r="F31" i="18" s="1"/>
  <c r="C30" i="18"/>
  <c r="C29" i="18"/>
  <c r="F29" i="18" s="1"/>
  <c r="F27" i="18"/>
  <c r="C25" i="18"/>
  <c r="F25" i="18" s="1"/>
  <c r="C24" i="18"/>
  <c r="F24" i="18" s="1"/>
  <c r="C23" i="18"/>
  <c r="F23" i="18" s="1"/>
  <c r="C22" i="18"/>
  <c r="F22" i="18" s="1"/>
  <c r="C21" i="18"/>
  <c r="F21" i="18" s="1"/>
  <c r="F19" i="18"/>
  <c r="C11" i="18"/>
  <c r="G31" i="19" l="1"/>
  <c r="G32" i="19"/>
  <c r="D31" i="19"/>
  <c r="D32" i="19"/>
  <c r="C28" i="18"/>
  <c r="C20" i="18"/>
  <c r="F30" i="18"/>
</calcChain>
</file>

<file path=xl/comments1.xml><?xml version="1.0" encoding="utf-8"?>
<comments xmlns="http://schemas.openxmlformats.org/spreadsheetml/2006/main">
  <authors>
    <author>Морина Светлана Борисовна</author>
  </authors>
  <commentLis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Морина Светлана Борисовна:</t>
        </r>
        <r>
          <rPr>
            <sz val="9"/>
            <color indexed="81"/>
            <rFont val="Tahoma"/>
            <family val="2"/>
            <charset val="204"/>
          </rPr>
          <t xml:space="preserve">
Сумма по всем строчкам = итогу в карте счета 81856,7 руб.</t>
        </r>
      </text>
    </comment>
  </commentList>
</comments>
</file>

<file path=xl/sharedStrings.xml><?xml version="1.0" encoding="utf-8"?>
<sst xmlns="http://schemas.openxmlformats.org/spreadsheetml/2006/main" count="502" uniqueCount="139">
  <si>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</si>
  <si>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</si>
  <si>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</si>
  <si>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</si>
  <si>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1.</t>
  </si>
  <si>
    <t>2.</t>
  </si>
  <si>
    <t>Количество технологических присоединений (шт.)</t>
  </si>
  <si>
    <t>Подготовка и выдача сетевой организацией технических условий Заявителю и их согласнование  с системным оператором</t>
  </si>
  <si>
    <t xml:space="preserve">Проверка сетевой организацией выполнения Заявителем технических условий 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</si>
  <si>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</si>
  <si>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</si>
  <si>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</si>
  <si>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</si>
  <si>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</si>
  <si>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</si>
  <si>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</si>
  <si>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</si>
  <si>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</si>
  <si>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</si>
  <si>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</si>
  <si>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</si>
  <si>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</si>
  <si>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</si>
  <si>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</si>
  <si>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</si>
  <si>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</si>
  <si>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</si>
  <si>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</si>
  <si>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</si>
  <si>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</si>
  <si>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</si>
  <si>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</si>
  <si>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</si>
  <si>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</si>
  <si>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</si>
  <si>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</si>
  <si>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</si>
  <si>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</si>
  <si>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</si>
  <si>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</si>
  <si>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</si>
  <si>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</si>
  <si>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</si>
  <si>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</si>
  <si>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</si>
  <si>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</si>
  <si>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</si>
  <si>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Объем максимальной мощности (кВт)</t>
  </si>
  <si>
    <t>Расходы согласно приложению 3 по каждому мероприятию (руб.)</t>
  </si>
  <si>
    <t>тыс. руб.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</si>
  <si>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</si>
  <si>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</si>
  <si>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</si>
  <si>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</si>
  <si>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</si>
  <si>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Строительство воздушных линий</t>
  </si>
  <si>
    <t>-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</si>
  <si>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</si>
  <si>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</si>
  <si>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</si>
  <si>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</si>
  <si>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</si>
  <si>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(l=3), алюминиевый (l=4))</t>
  </si>
  <si>
    <t>1.j.k.l.m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</si>
  <si>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</si>
  <si>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…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</si>
  <si>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</si>
  <si>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</si>
  <si>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</si>
  <si>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</si>
  <si>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</si>
  <si>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</si>
  <si>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</si>
  <si>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</si>
  <si>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</si>
  <si>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</si>
  <si>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</si>
  <si>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</si>
  <si>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</si>
  <si>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от 500 А до 1 000 А включительно (k=4), свыше 1 000 А (k=5)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</si>
  <si>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</si>
  <si>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</si>
  <si>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4.j.k</t>
  </si>
  <si>
    <t>Однотрансформаторные (k=1), двухтрансформа-торные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</si>
  <si>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</si>
  <si>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</si>
  <si>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Строительство распределительных трансформаторных подстанций (РТП)</t>
  </si>
  <si>
    <t>с уровнем напряжения</t>
  </si>
  <si>
    <t>до 35 кВ</t>
  </si>
  <si>
    <t>5.j</t>
  </si>
  <si>
    <t>Распределительные трансформаторные подстанции (РТП)</t>
  </si>
  <si>
    <t>5.j.k</t>
  </si>
  <si>
    <t>Однотрансформаторные (k=1), двухтрансформаторные</t>
  </si>
  <si>
    <t>и более (k=2)</t>
  </si>
  <si>
    <t>5.j.k.l</t>
  </si>
  <si>
    <t>Строительство центров питания, подстанций уровнем напряжения 35 кВ и выше (ПС)</t>
  </si>
  <si>
    <t>6.j</t>
  </si>
  <si>
    <t>ПС 35 кВ (j=1), ПС 110 кВ и выше (j=2)</t>
  </si>
  <si>
    <t xml:space="preserve">Приложение № 1 </t>
  </si>
  <si>
    <t>Наименование материала/ оборудования</t>
  </si>
  <si>
    <t>Трансформаторные подстанции (ТП), за исключением распределительных трансформаторных подстанций (РТП), блочные (j=1), комплектные (j=2), кирпичные (j=3), мачтовые (j=4),  встроенные (j=5)</t>
  </si>
  <si>
    <t>Реквизиты обосновывающих документов по строительству объекта</t>
  </si>
  <si>
    <t>Протяжен-ность (для линий электропередачи), м</t>
  </si>
  <si>
    <t>Материал опоры (деревянные (j=1), металлические (j=2), железо-бетонные (j=3))</t>
  </si>
  <si>
    <t>Тип провода (изолированный провод (k=1), неизолирован-ный провод (k=2))</t>
  </si>
  <si>
    <t>Cечение провода  (диапазон до 25 квадратных мм включительно (m=1), от 25 до 50 квадратных мм включи-тельно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</si>
  <si>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</si>
  <si>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</si>
  <si>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Приложение № 4</t>
  </si>
  <si>
    <t>Приложение №2</t>
  </si>
  <si>
    <t>Приложение № 3</t>
  </si>
  <si>
    <t>Расходы на строительство объекта по КС-2, КС-3, тыс. руб.</t>
  </si>
  <si>
    <t>всего</t>
  </si>
  <si>
    <t>в т.ч. расходы на благоустройство и озеленение территории</t>
  </si>
  <si>
    <t>Данные 
за 2017 год</t>
  </si>
  <si>
    <t xml:space="preserve">максимальная мощность не превышает 15 кВт включительно </t>
  </si>
  <si>
    <t xml:space="preserve">максимальная мощность свыше 15 кВт </t>
  </si>
  <si>
    <t>2.1.</t>
  </si>
  <si>
    <t>2.2.</t>
  </si>
  <si>
    <t xml:space="preserve">за 2017 год </t>
  </si>
  <si>
    <t>в том числе присоединяемая мощность</t>
  </si>
  <si>
    <t>максимальная мощность</t>
  </si>
  <si>
    <t>Пропускная способность, кВт</t>
  </si>
  <si>
    <t>в т.ч. присоединяемая мощность</t>
  </si>
  <si>
    <t xml:space="preserve">Максимальная мощность не превышает 15 кВт включительно </t>
  </si>
  <si>
    <t xml:space="preserve">Максимальная мощность свыше 15 кВт </t>
  </si>
  <si>
    <t>Объем  мощности энергопринимающих устройств, кВт</t>
  </si>
  <si>
    <r>
      <t xml:space="preserve">Сведения о строительстве линий электропередачи при технологическом присоединении энергопринимающих устройств максимальной мощностью менее 8 900 кВт и на уровне напряжения ниже 35 кВ  территориальной сетевой организации _____________________________________________________________________________________
</t>
    </r>
    <r>
      <rPr>
        <sz val="10"/>
        <rFont val="Times New Roman"/>
        <family val="1"/>
        <charset val="204"/>
      </rPr>
      <t>(заполняется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  </r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</si>
  <si>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_____________________________________________________________________________________
</t>
    </r>
    <r>
      <rPr>
        <sz val="10"/>
        <rFont val="Times New Roman"/>
        <family val="1"/>
        <charset val="204"/>
      </rPr>
      <t>(заполняется для территорий городских населенных пунктов и территорий, не относящихся к городским населенным пунктам)</t>
    </r>
  </si>
  <si>
    <t xml:space="preserve">за 2018 год </t>
  </si>
  <si>
    <t>Данные 
за 2018 год</t>
  </si>
  <si>
    <t xml:space="preserve"> -</t>
  </si>
  <si>
    <t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и их согласнование  с системным оператором</t>
  </si>
  <si>
    <t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</si>
  <si>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 территориальной сетевой организации ПАО "Заволжский моторный завод"</t>
  </si>
  <si>
    <t>период: 2017-2019 года</t>
  </si>
  <si>
    <t xml:space="preserve">за 2019 год </t>
  </si>
  <si>
    <r>
      <t>Расчет 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2017-2019 года территориальной сетевой организации ____________________________________</t>
    </r>
    <r>
      <rPr>
        <b/>
        <u/>
        <sz val="12"/>
        <rFont val="Times New Roman"/>
        <family val="1"/>
        <charset val="204"/>
      </rPr>
      <t>ПАО "ЗМЗ"___________________________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(выполняется отдельно по мероприятиям, предусмотренным подпунктами «а» и «в» пункта 16 Методических указаний) </t>
    </r>
  </si>
  <si>
    <t>Данные 
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</si>
</sst>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[$€-2]* #,##0.00_);_([$€-2]* \(#,##0.00\);_([$€-2]* &quot;-&quot;??_)"/>
    <numFmt numFmtId="173" formatCode="0.0"/>
    <numFmt numFmtId="174" formatCode="#,##0_);[Red]\(#,##0\)"/>
    <numFmt numFmtId="175" formatCode="_(* #,##0.00_);_(* \(#,##0.00\);_(* &quot;-&quot;??_);_(@_)"/>
    <numFmt numFmtId="176" formatCode="_-* #,##0.00\ _р_у_б_._-;\-* #,##0.00\ _р_у_б_._-;_-* &quot;-&quot;??\ _р_у_б_._-;_-@_-"/>
  </numFmts>
  <fonts count="83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80">
    <xf numFmtId="0" fontId="0" fillId="0" borderId="0"/>
    <xf numFmtId="0" fontId="5" fillId="0" borderId="1"/>
    <xf numFmtId="0" fontId="1" fillId="0" borderId="1"/>
    <xf numFmtId="0" fontId="6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9" fillId="0" borderId="1"/>
    <xf numFmtId="0" fontId="9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8" fillId="0" borderId="1"/>
    <xf numFmtId="165" fontId="10" fillId="0" borderId="1">
      <protection locked="0"/>
    </xf>
    <xf numFmtId="165" fontId="10" fillId="0" borderId="1">
      <protection locked="0"/>
    </xf>
    <xf numFmtId="165" fontId="10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0" fillId="0" borderId="7">
      <protection locked="0"/>
    </xf>
    <xf numFmtId="0" fontId="12" fillId="2" borderId="1" applyNumberFormat="0" applyBorder="0" applyAlignment="0" applyProtection="0"/>
    <xf numFmtId="0" fontId="13" fillId="3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4" borderId="1" applyNumberFormat="0" applyBorder="0" applyAlignment="0" applyProtection="0"/>
    <xf numFmtId="0" fontId="13" fillId="5" borderId="1" applyNumberFormat="0" applyBorder="0" applyAlignment="0" applyProtection="0"/>
    <xf numFmtId="0" fontId="12" fillId="4" borderId="1" applyNumberFormat="0" applyBorder="0" applyAlignment="0" applyProtection="0"/>
    <xf numFmtId="0" fontId="12" fillId="4" borderId="1" applyNumberFormat="0" applyBorder="0" applyAlignment="0" applyProtection="0"/>
    <xf numFmtId="0" fontId="12" fillId="6" borderId="1" applyNumberFormat="0" applyBorder="0" applyAlignment="0" applyProtection="0"/>
    <xf numFmtId="0" fontId="13" fillId="7" borderId="1" applyNumberFormat="0" applyBorder="0" applyAlignment="0" applyProtection="0"/>
    <xf numFmtId="0" fontId="12" fillId="6" borderId="1" applyNumberFormat="0" applyBorder="0" applyAlignment="0" applyProtection="0"/>
    <xf numFmtId="0" fontId="12" fillId="6" borderId="1" applyNumberFormat="0" applyBorder="0" applyAlignment="0" applyProtection="0"/>
    <xf numFmtId="0" fontId="12" fillId="8" borderId="1" applyNumberFormat="0" applyBorder="0" applyAlignment="0" applyProtection="0"/>
    <xf numFmtId="0" fontId="13" fillId="9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0" borderId="1" applyNumberFormat="0" applyBorder="0" applyAlignment="0" applyProtection="0"/>
    <xf numFmtId="0" fontId="13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11" borderId="1" applyNumberFormat="0" applyBorder="0" applyAlignment="0" applyProtection="0"/>
    <xf numFmtId="0" fontId="13" fillId="12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3" borderId="1" applyNumberFormat="0" applyBorder="0" applyAlignment="0" applyProtection="0"/>
    <xf numFmtId="0" fontId="13" fillId="10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5" borderId="1" applyNumberFormat="0" applyBorder="0" applyAlignment="0" applyProtection="0"/>
    <xf numFmtId="0" fontId="13" fillId="14" borderId="1" applyNumberFormat="0" applyBorder="0" applyAlignment="0" applyProtection="0"/>
    <xf numFmtId="0" fontId="12" fillId="5" borderId="1" applyNumberFormat="0" applyBorder="0" applyAlignment="0" applyProtection="0"/>
    <xf numFmtId="0" fontId="12" fillId="5" borderId="1" applyNumberFormat="0" applyBorder="0" applyAlignment="0" applyProtection="0"/>
    <xf numFmtId="0" fontId="12" fillId="15" borderId="1" applyNumberFormat="0" applyBorder="0" applyAlignment="0" applyProtection="0"/>
    <xf numFmtId="0" fontId="13" fillId="7" borderId="1" applyNumberFormat="0" applyBorder="0" applyAlignment="0" applyProtection="0"/>
    <xf numFmtId="0" fontId="12" fillId="15" borderId="1" applyNumberFormat="0" applyBorder="0" applyAlignment="0" applyProtection="0"/>
    <xf numFmtId="0" fontId="12" fillId="15" borderId="1" applyNumberFormat="0" applyBorder="0" applyAlignment="0" applyProtection="0"/>
    <xf numFmtId="0" fontId="12" fillId="8" borderId="1" applyNumberFormat="0" applyBorder="0" applyAlignment="0" applyProtection="0"/>
    <xf numFmtId="0" fontId="13" fillId="16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3" borderId="1" applyNumberFormat="0" applyBorder="0" applyAlignment="0" applyProtection="0"/>
    <xf numFmtId="0" fontId="13" fillId="10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7" borderId="1" applyNumberFormat="0" applyBorder="0" applyAlignment="0" applyProtection="0"/>
    <xf numFmtId="0" fontId="13" fillId="17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4" fillId="18" borderId="1" applyNumberFormat="0" applyBorder="0" applyAlignment="0" applyProtection="0"/>
    <xf numFmtId="0" fontId="15" fillId="10" borderId="1" applyNumberFormat="0" applyBorder="0" applyAlignment="0" applyProtection="0"/>
    <xf numFmtId="0" fontId="14" fillId="18" borderId="1" applyNumberFormat="0" applyBorder="0" applyAlignment="0" applyProtection="0"/>
    <xf numFmtId="0" fontId="14" fillId="5" borderId="1" applyNumberFormat="0" applyBorder="0" applyAlignment="0" applyProtection="0"/>
    <xf numFmtId="0" fontId="15" fillId="14" borderId="1" applyNumberFormat="0" applyBorder="0" applyAlignment="0" applyProtection="0"/>
    <xf numFmtId="0" fontId="14" fillId="5" borderId="1" applyNumberFormat="0" applyBorder="0" applyAlignment="0" applyProtection="0"/>
    <xf numFmtId="0" fontId="14" fillId="15" borderId="1" applyNumberFormat="0" applyBorder="0" applyAlignment="0" applyProtection="0"/>
    <xf numFmtId="0" fontId="15" fillId="7" borderId="1" applyNumberFormat="0" applyBorder="0" applyAlignment="0" applyProtection="0"/>
    <xf numFmtId="0" fontId="14" fillId="15" borderId="1" applyNumberFormat="0" applyBorder="0" applyAlignment="0" applyProtection="0"/>
    <xf numFmtId="0" fontId="14" fillId="19" borderId="1" applyNumberFormat="0" applyBorder="0" applyAlignment="0" applyProtection="0"/>
    <xf numFmtId="0" fontId="15" fillId="20" borderId="1" applyNumberFormat="0" applyBorder="0" applyAlignment="0" applyProtection="0"/>
    <xf numFmtId="0" fontId="14" fillId="19" borderId="1" applyNumberFormat="0" applyBorder="0" applyAlignment="0" applyProtection="0"/>
    <xf numFmtId="0" fontId="14" fillId="21" borderId="1" applyNumberFormat="0" applyBorder="0" applyAlignment="0" applyProtection="0"/>
    <xf numFmtId="0" fontId="15" fillId="10" borderId="1" applyNumberFormat="0" applyBorder="0" applyAlignment="0" applyProtection="0"/>
    <xf numFmtId="0" fontId="14" fillId="21" borderId="1" applyNumberFormat="0" applyBorder="0" applyAlignment="0" applyProtection="0"/>
    <xf numFmtId="0" fontId="14" fillId="3" borderId="1" applyNumberFormat="0" applyBorder="0" applyAlignment="0" applyProtection="0"/>
    <xf numFmtId="0" fontId="15" fillId="5" borderId="1" applyNumberFormat="0" applyBorder="0" applyAlignment="0" applyProtection="0"/>
    <xf numFmtId="0" fontId="14" fillId="3" borderId="1" applyNumberFormat="0" applyBorder="0" applyAlignment="0" applyProtection="0"/>
    <xf numFmtId="167" fontId="16" fillId="0" borderId="1" applyFont="0" applyFill="0" applyBorder="0" applyAlignment="0" applyProtection="0"/>
    <xf numFmtId="168" fontId="16" fillId="0" borderId="1" applyFont="0" applyFill="0" applyBorder="0" applyAlignment="0" applyProtection="0"/>
    <xf numFmtId="169" fontId="17" fillId="0" borderId="1" applyFont="0" applyFill="0" applyBorder="0" applyAlignment="0" applyProtection="0"/>
    <xf numFmtId="170" fontId="16" fillId="0" borderId="1" applyFont="0" applyFill="0" applyBorder="0" applyAlignment="0" applyProtection="0"/>
    <xf numFmtId="0" fontId="18" fillId="0" borderId="1"/>
    <xf numFmtId="0" fontId="9" fillId="0" borderId="1"/>
    <xf numFmtId="0" fontId="19" fillId="0" borderId="1"/>
    <xf numFmtId="0" fontId="20" fillId="0" borderId="1"/>
    <xf numFmtId="0" fontId="21" fillId="0" borderId="1"/>
    <xf numFmtId="0" fontId="22" fillId="0" borderId="1" applyNumberFormat="0">
      <alignment horizontal="left"/>
    </xf>
    <xf numFmtId="4" fontId="23" fillId="22" borderId="8" applyNumberFormat="0" applyProtection="0">
      <alignment vertical="center"/>
    </xf>
    <xf numFmtId="4" fontId="24" fillId="22" borderId="8" applyNumberFormat="0" applyProtection="0">
      <alignment vertical="center"/>
    </xf>
    <xf numFmtId="4" fontId="23" fillId="22" borderId="8" applyNumberFormat="0" applyProtection="0">
      <alignment horizontal="left" vertical="center" indent="1"/>
    </xf>
    <xf numFmtId="4" fontId="23" fillId="22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4" fontId="23" fillId="24" borderId="8" applyNumberFormat="0" applyProtection="0">
      <alignment horizontal="right" vertical="center"/>
    </xf>
    <xf numFmtId="4" fontId="23" fillId="25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5" fillId="33" borderId="8" applyNumberFormat="0" applyProtection="0">
      <alignment horizontal="left" vertical="center" indent="1"/>
    </xf>
    <xf numFmtId="4" fontId="23" fillId="34" borderId="9" applyNumberFormat="0" applyProtection="0">
      <alignment horizontal="left" vertical="center" indent="1"/>
    </xf>
    <xf numFmtId="4" fontId="26" fillId="35" borderId="1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4" fontId="27" fillId="34" borderId="8" applyNumberFormat="0" applyProtection="0">
      <alignment horizontal="left" vertical="center" indent="1"/>
    </xf>
    <xf numFmtId="4" fontId="27" fillId="36" borderId="8" applyNumberFormat="0" applyProtection="0">
      <alignment horizontal="left" vertical="center" indent="1"/>
    </xf>
    <xf numFmtId="0" fontId="16" fillId="36" borderId="8" applyNumberFormat="0" applyProtection="0">
      <alignment horizontal="left" vertical="center" indent="1"/>
    </xf>
    <xf numFmtId="0" fontId="16" fillId="36" borderId="8" applyNumberFormat="0" applyProtection="0">
      <alignment horizontal="left" vertical="center" indent="1"/>
    </xf>
    <xf numFmtId="0" fontId="16" fillId="37" borderId="8" applyNumberFormat="0" applyProtection="0">
      <alignment horizontal="left" vertical="center" indent="1"/>
    </xf>
    <xf numFmtId="0" fontId="16" fillId="37" borderId="8" applyNumberFormat="0" applyProtection="0">
      <alignment horizontal="left" vertical="center" indent="1"/>
    </xf>
    <xf numFmtId="0" fontId="16" fillId="38" borderId="8" applyNumberFormat="0" applyProtection="0">
      <alignment horizontal="left" vertical="center" indent="1"/>
    </xf>
    <xf numFmtId="0" fontId="16" fillId="38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4" fontId="23" fillId="39" borderId="8" applyNumberFormat="0" applyProtection="0">
      <alignment vertical="center"/>
    </xf>
    <xf numFmtId="4" fontId="24" fillId="39" borderId="8" applyNumberFormat="0" applyProtection="0">
      <alignment vertical="center"/>
    </xf>
    <xf numFmtId="4" fontId="23" fillId="39" borderId="8" applyNumberFormat="0" applyProtection="0">
      <alignment horizontal="left" vertical="center" indent="1"/>
    </xf>
    <xf numFmtId="4" fontId="23" fillId="39" borderId="8" applyNumberFormat="0" applyProtection="0">
      <alignment horizontal="left" vertical="center" indent="1"/>
    </xf>
    <xf numFmtId="4" fontId="23" fillId="34" borderId="8" applyNumberFormat="0" applyProtection="0">
      <alignment horizontal="right" vertical="center"/>
    </xf>
    <xf numFmtId="4" fontId="24" fillId="34" borderId="8" applyNumberFormat="0" applyProtection="0">
      <alignment horizontal="right" vertical="center"/>
    </xf>
    <xf numFmtId="0" fontId="16" fillId="23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0" fontId="28" fillId="0" borderId="1"/>
    <xf numFmtId="4" fontId="29" fillId="34" borderId="8" applyNumberFormat="0" applyProtection="0">
      <alignment horizontal="right" vertical="center"/>
    </xf>
    <xf numFmtId="0" fontId="14" fillId="40" borderId="1" applyNumberFormat="0" applyBorder="0" applyAlignment="0" applyProtection="0"/>
    <xf numFmtId="0" fontId="15" fillId="41" borderId="1" applyNumberFormat="0" applyBorder="0" applyAlignment="0" applyProtection="0"/>
    <xf numFmtId="0" fontId="14" fillId="40" borderId="1" applyNumberFormat="0" applyBorder="0" applyAlignment="0" applyProtection="0"/>
    <xf numFmtId="0" fontId="14" fillId="42" borderId="1" applyNumberFormat="0" applyBorder="0" applyAlignment="0" applyProtection="0"/>
    <xf numFmtId="0" fontId="15" fillId="14" borderId="1" applyNumberFormat="0" applyBorder="0" applyAlignment="0" applyProtection="0"/>
    <xf numFmtId="0" fontId="14" fillId="42" borderId="1" applyNumberFormat="0" applyBorder="0" applyAlignment="0" applyProtection="0"/>
    <xf numFmtId="0" fontId="14" fillId="43" borderId="1" applyNumberFormat="0" applyBorder="0" applyAlignment="0" applyProtection="0"/>
    <xf numFmtId="0" fontId="15" fillId="44" borderId="1" applyNumberFormat="0" applyBorder="0" applyAlignment="0" applyProtection="0"/>
    <xf numFmtId="0" fontId="14" fillId="43" borderId="1" applyNumberFormat="0" applyBorder="0" applyAlignment="0" applyProtection="0"/>
    <xf numFmtId="0" fontId="14" fillId="19" borderId="1" applyNumberFormat="0" applyBorder="0" applyAlignment="0" applyProtection="0"/>
    <xf numFmtId="0" fontId="15" fillId="45" borderId="1" applyNumberFormat="0" applyBorder="0" applyAlignment="0" applyProtection="0"/>
    <xf numFmtId="0" fontId="14" fillId="19" borderId="1" applyNumberFormat="0" applyBorder="0" applyAlignment="0" applyProtection="0"/>
    <xf numFmtId="0" fontId="14" fillId="21" borderId="1" applyNumberFormat="0" applyBorder="0" applyAlignment="0" applyProtection="0"/>
    <xf numFmtId="0" fontId="15" fillId="41" borderId="1" applyNumberFormat="0" applyBorder="0" applyAlignment="0" applyProtection="0"/>
    <xf numFmtId="0" fontId="14" fillId="21" borderId="1" applyNumberFormat="0" applyBorder="0" applyAlignment="0" applyProtection="0"/>
    <xf numFmtId="0" fontId="14" fillId="46" borderId="1" applyNumberFormat="0" applyBorder="0" applyAlignment="0" applyProtection="0"/>
    <xf numFmtId="0" fontId="15" fillId="14" borderId="1" applyNumberFormat="0" applyBorder="0" applyAlignment="0" applyProtection="0"/>
    <xf numFmtId="0" fontId="14" fillId="46" borderId="1" applyNumberFormat="0" applyBorder="0" applyAlignment="0" applyProtection="0"/>
    <xf numFmtId="171" fontId="30" fillId="0" borderId="10">
      <protection locked="0"/>
    </xf>
    <xf numFmtId="0" fontId="31" fillId="11" borderId="11" applyNumberFormat="0" applyAlignment="0" applyProtection="0"/>
    <xf numFmtId="0" fontId="32" fillId="5" borderId="12" applyNumberFormat="0" applyAlignment="0" applyProtection="0"/>
    <xf numFmtId="0" fontId="31" fillId="11" borderId="11" applyNumberFormat="0" applyAlignment="0" applyProtection="0"/>
    <xf numFmtId="0" fontId="33" fillId="47" borderId="8" applyNumberFormat="0" applyAlignment="0" applyProtection="0"/>
    <xf numFmtId="0" fontId="34" fillId="9" borderId="13" applyNumberFormat="0" applyAlignment="0" applyProtection="0"/>
    <xf numFmtId="0" fontId="33" fillId="47" borderId="8" applyNumberFormat="0" applyAlignment="0" applyProtection="0"/>
    <xf numFmtId="0" fontId="35" fillId="47" borderId="11" applyNumberFormat="0" applyAlignment="0" applyProtection="0"/>
    <xf numFmtId="0" fontId="36" fillId="9" borderId="12" applyNumberFormat="0" applyAlignment="0" applyProtection="0"/>
    <xf numFmtId="0" fontId="35" fillId="47" borderId="11" applyNumberFormat="0" applyAlignment="0" applyProtection="0"/>
    <xf numFmtId="0" fontId="37" fillId="0" borderId="1" applyNumberFormat="0" applyFill="0" applyBorder="0" applyAlignment="0" applyProtection="0">
      <alignment vertical="top"/>
      <protection locked="0"/>
    </xf>
    <xf numFmtId="0" fontId="38" fillId="0" borderId="1" applyBorder="0">
      <alignment horizontal="center" vertical="center" wrapText="1"/>
    </xf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39" fillId="0" borderId="14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43" fillId="0" borderId="1" applyNumberFormat="0" applyFill="0" applyBorder="0" applyAlignment="0" applyProtection="0"/>
    <xf numFmtId="0" fontId="44" fillId="0" borderId="1" applyNumberFormat="0" applyFill="0" applyBorder="0" applyAlignment="0" applyProtection="0"/>
    <xf numFmtId="0" fontId="43" fillId="0" borderId="1" applyNumberFormat="0" applyFill="0" applyBorder="0" applyAlignment="0" applyProtection="0"/>
    <xf numFmtId="0" fontId="45" fillId="0" borderId="20" applyBorder="0">
      <alignment horizontal="center" vertical="center" wrapText="1"/>
    </xf>
    <xf numFmtId="171" fontId="46" fillId="48" borderId="10"/>
    <xf numFmtId="4" fontId="47" fillId="22" borderId="2" applyBorder="0">
      <alignment horizontal="right"/>
    </xf>
    <xf numFmtId="0" fontId="48" fillId="0" borderId="21" applyNumberFormat="0" applyFill="0" applyAlignment="0" applyProtection="0"/>
    <xf numFmtId="0" fontId="34" fillId="0" borderId="22" applyNumberFormat="0" applyFill="0" applyAlignment="0" applyProtection="0"/>
    <xf numFmtId="0" fontId="48" fillId="0" borderId="21" applyNumberFormat="0" applyFill="0" applyAlignment="0" applyProtection="0"/>
    <xf numFmtId="0" fontId="49" fillId="49" borderId="23" applyNumberFormat="0" applyAlignment="0" applyProtection="0"/>
    <xf numFmtId="0" fontId="50" fillId="20" borderId="24" applyNumberFormat="0" applyAlignment="0" applyProtection="0"/>
    <xf numFmtId="0" fontId="49" fillId="49" borderId="23" applyNumberFormat="0" applyAlignment="0" applyProtection="0"/>
    <xf numFmtId="0" fontId="51" fillId="0" borderId="1">
      <alignment horizontal="center" vertical="top" wrapText="1"/>
    </xf>
    <xf numFmtId="0" fontId="52" fillId="0" borderId="1">
      <alignment horizontal="centerContinuous" vertical="center" wrapText="1"/>
    </xf>
    <xf numFmtId="0" fontId="53" fillId="50" borderId="1" applyFill="0">
      <alignment wrapText="1"/>
    </xf>
    <xf numFmtId="0" fontId="54" fillId="0" borderId="1" applyNumberFormat="0" applyFill="0" applyBorder="0" applyAlignment="0" applyProtection="0"/>
    <xf numFmtId="0" fontId="55" fillId="0" borderId="1" applyNumberFormat="0" applyFill="0" applyBorder="0" applyAlignment="0" applyProtection="0"/>
    <xf numFmtId="0" fontId="54" fillId="0" borderId="1" applyNumberFormat="0" applyFill="0" applyBorder="0" applyAlignment="0" applyProtection="0"/>
    <xf numFmtId="0" fontId="56" fillId="45" borderId="1" applyNumberFormat="0" applyBorder="0" applyAlignment="0" applyProtection="0"/>
    <xf numFmtId="0" fontId="57" fillId="17" borderId="1" applyNumberFormat="0" applyBorder="0" applyAlignment="0" applyProtection="0"/>
    <xf numFmtId="0" fontId="56" fillId="45" borderId="1" applyNumberFormat="0" applyBorder="0" applyAlignment="0" applyProtection="0"/>
    <xf numFmtId="0" fontId="6" fillId="0" borderId="1"/>
    <xf numFmtId="0" fontId="6" fillId="0" borderId="1"/>
    <xf numFmtId="172" fontId="6" fillId="0" borderId="1"/>
    <xf numFmtId="0" fontId="58" fillId="0" borderId="1" applyNumberFormat="0" applyFont="0" applyBorder="0" applyProtection="0"/>
    <xf numFmtId="0" fontId="1" fillId="0" borderId="1"/>
    <xf numFmtId="0" fontId="1" fillId="0" borderId="1"/>
    <xf numFmtId="0" fontId="1" fillId="0" borderId="1"/>
    <xf numFmtId="0" fontId="16" fillId="0" borderId="1"/>
    <xf numFmtId="0" fontId="1" fillId="0" borderId="1"/>
    <xf numFmtId="0" fontId="16" fillId="0" borderId="1"/>
    <xf numFmtId="0" fontId="6" fillId="0" borderId="1"/>
    <xf numFmtId="0" fontId="1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" fillId="0" borderId="1"/>
    <xf numFmtId="0" fontId="1" fillId="0" borderId="1"/>
    <xf numFmtId="0" fontId="58" fillId="0" borderId="1" applyNumberFormat="0" applyBorder="0" applyProtection="0"/>
    <xf numFmtId="0" fontId="1" fillId="0" borderId="1"/>
    <xf numFmtId="0" fontId="1" fillId="0" borderId="1"/>
    <xf numFmtId="0" fontId="1" fillId="0" borderId="1"/>
    <xf numFmtId="0" fontId="6" fillId="0" borderId="1"/>
    <xf numFmtId="0" fontId="19" fillId="0" borderId="1"/>
    <xf numFmtId="0" fontId="6" fillId="0" borderId="1"/>
    <xf numFmtId="0" fontId="1" fillId="0" borderId="1"/>
    <xf numFmtId="0" fontId="1" fillId="0" borderId="1"/>
    <xf numFmtId="0" fontId="1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59" fillId="0" borderId="1"/>
    <xf numFmtId="0" fontId="16" fillId="0" borderId="1"/>
    <xf numFmtId="0" fontId="16" fillId="0" borderId="1"/>
    <xf numFmtId="0" fontId="1" fillId="0" borderId="1"/>
    <xf numFmtId="0" fontId="1" fillId="0" borderId="1"/>
    <xf numFmtId="0" fontId="16" fillId="0" borderId="1"/>
    <xf numFmtId="0" fontId="4" fillId="0" borderId="1"/>
    <xf numFmtId="0" fontId="6" fillId="0" borderId="1"/>
    <xf numFmtId="0" fontId="16" fillId="0" borderId="1"/>
    <xf numFmtId="0" fontId="16" fillId="0" borderId="1"/>
    <xf numFmtId="0" fontId="16" fillId="0" borderId="1"/>
    <xf numFmtId="0" fontId="60" fillId="0" borderId="1" applyNumberFormat="0" applyFont="0" applyBorder="0" applyProtection="0"/>
    <xf numFmtId="0" fontId="16" fillId="0" borderId="1"/>
    <xf numFmtId="0" fontId="16" fillId="0" borderId="1"/>
    <xf numFmtId="0" fontId="61" fillId="0" borderId="1"/>
    <xf numFmtId="0" fontId="6" fillId="0" borderId="1"/>
    <xf numFmtId="0" fontId="16" fillId="0" borderId="1"/>
    <xf numFmtId="0" fontId="6" fillId="0" borderId="1"/>
    <xf numFmtId="0" fontId="16" fillId="0" borderId="1"/>
    <xf numFmtId="0" fontId="16" fillId="0" borderId="1"/>
    <xf numFmtId="0" fontId="6" fillId="0" borderId="1"/>
    <xf numFmtId="0" fontId="16" fillId="0" borderId="1"/>
    <xf numFmtId="0" fontId="16" fillId="0" borderId="1"/>
    <xf numFmtId="0" fontId="1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6" fillId="0" borderId="1"/>
    <xf numFmtId="0" fontId="6" fillId="0" borderId="1"/>
    <xf numFmtId="0" fontId="6" fillId="0" borderId="1"/>
    <xf numFmtId="0" fontId="16" fillId="0" borderId="1"/>
    <xf numFmtId="0" fontId="16" fillId="0" borderId="1"/>
    <xf numFmtId="0" fontId="62" fillId="4" borderId="1" applyNumberFormat="0" applyBorder="0" applyAlignment="0" applyProtection="0"/>
    <xf numFmtId="0" fontId="63" fillId="51" borderId="1" applyNumberFormat="0" applyBorder="0" applyAlignment="0" applyProtection="0"/>
    <xf numFmtId="0" fontId="62" fillId="4" borderId="1" applyNumberFormat="0" applyBorder="0" applyAlignment="0" applyProtection="0"/>
    <xf numFmtId="173" fontId="64" fillId="22" borderId="25" applyNumberFormat="0" applyBorder="0" applyAlignment="0">
      <alignment vertical="center"/>
      <protection locked="0"/>
    </xf>
    <xf numFmtId="0" fontId="65" fillId="0" borderId="1" applyNumberFormat="0" applyFill="0" applyBorder="0" applyAlignment="0" applyProtection="0"/>
    <xf numFmtId="0" fontId="66" fillId="0" borderId="1" applyNumberFormat="0" applyFill="0" applyBorder="0" applyAlignment="0" applyProtection="0"/>
    <xf numFmtId="0" fontId="65" fillId="0" borderId="1" applyNumberFormat="0" applyFill="0" applyBorder="0" applyAlignment="0" applyProtection="0"/>
    <xf numFmtId="0" fontId="16" fillId="17" borderId="12" applyNumberFormat="0" applyFont="0" applyAlignment="0" applyProtection="0"/>
    <xf numFmtId="0" fontId="16" fillId="17" borderId="11" applyNumberFormat="0" applyFont="0" applyAlignment="0" applyProtection="0"/>
    <xf numFmtId="0" fontId="16" fillId="17" borderId="12" applyNumberFormat="0" applyFont="0" applyAlignment="0" applyProtection="0"/>
    <xf numFmtId="0" fontId="6" fillId="17" borderId="12" applyNumberFormat="0" applyFont="0" applyAlignment="0" applyProtection="0"/>
    <xf numFmtId="0" fontId="16" fillId="17" borderId="12" applyNumberFormat="0" applyFont="0" applyAlignment="0" applyProtection="0"/>
    <xf numFmtId="9" fontId="6" fillId="0" borderId="1" applyFont="0" applyFill="0" applyBorder="0" applyAlignment="0" applyProtection="0"/>
    <xf numFmtId="9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7" fillId="0" borderId="26" applyNumberFormat="0" applyFill="0" applyAlignment="0" applyProtection="0"/>
    <xf numFmtId="0" fontId="8" fillId="0" borderId="1"/>
    <xf numFmtId="0" fontId="8" fillId="0" borderId="1"/>
    <xf numFmtId="0" fontId="8" fillId="0" borderId="1"/>
    <xf numFmtId="174" fontId="69" fillId="0" borderId="1">
      <alignment vertical="top"/>
    </xf>
    <xf numFmtId="0" fontId="8" fillId="0" borderId="1"/>
    <xf numFmtId="174" fontId="69" fillId="0" borderId="1">
      <alignment vertical="top"/>
    </xf>
    <xf numFmtId="0" fontId="70" fillId="0" borderId="1" applyNumberFormat="0" applyFill="0" applyBorder="0" applyAlignment="0" applyProtection="0"/>
    <xf numFmtId="0" fontId="68" fillId="0" borderId="1" applyNumberFormat="0" applyFill="0" applyBorder="0" applyAlignment="0" applyProtection="0"/>
    <xf numFmtId="0" fontId="70" fillId="0" borderId="1" applyNumberFormat="0" applyFill="0" applyBorder="0" applyAlignment="0" applyProtection="0"/>
    <xf numFmtId="49" fontId="53" fillId="0" borderId="1">
      <alignment horizontal="center"/>
    </xf>
    <xf numFmtId="164" fontId="71" fillId="0" borderId="1" applyFont="0" applyFill="0" applyBorder="0" applyAlignment="0" applyProtection="0"/>
    <xf numFmtId="166" fontId="71" fillId="0" borderId="1" applyFont="0" applyFill="0" applyBorder="0" applyAlignment="0" applyProtection="0"/>
    <xf numFmtId="164" fontId="5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6" fillId="0" borderId="1" applyFont="0" applyFill="0" applyBorder="0" applyAlignment="0" applyProtection="0"/>
    <xf numFmtId="176" fontId="1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6" fillId="0" borderId="1" applyFont="0" applyFill="0" applyBorder="0" applyAlignment="0" applyProtection="0"/>
    <xf numFmtId="166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4" fontId="47" fillId="50" borderId="1" applyBorder="0">
      <alignment horizontal="right"/>
    </xf>
    <xf numFmtId="4" fontId="47" fillId="52" borderId="28" applyBorder="0">
      <alignment horizontal="right"/>
    </xf>
    <xf numFmtId="4" fontId="47" fillId="50" borderId="2" applyFont="0" applyBorder="0">
      <alignment horizontal="right"/>
    </xf>
    <xf numFmtId="0" fontId="72" fillId="6" borderId="1" applyNumberFormat="0" applyBorder="0" applyAlignment="0" applyProtection="0"/>
    <xf numFmtId="0" fontId="73" fillId="7" borderId="1" applyNumberFormat="0" applyBorder="0" applyAlignment="0" applyProtection="0"/>
    <xf numFmtId="0" fontId="72" fillId="6" borderId="1" applyNumberFormat="0" applyBorder="0" applyAlignment="0" applyProtection="0"/>
    <xf numFmtId="165" fontId="10" fillId="0" borderId="1">
      <protection locked="0"/>
    </xf>
    <xf numFmtId="0" fontId="48" fillId="0" borderId="21" applyNumberFormat="0" applyFill="0" applyAlignment="0" applyProtection="0"/>
    <xf numFmtId="0" fontId="31" fillId="53" borderId="11" applyNumberFormat="0" applyAlignment="0" applyProtection="0"/>
    <xf numFmtId="0" fontId="48" fillId="0" borderId="21" applyNumberFormat="0" applyFill="0" applyAlignment="0" applyProtection="0"/>
    <xf numFmtId="0" fontId="62" fillId="54" borderId="1" applyNumberFormat="0" applyBorder="0" applyAlignment="0" applyProtection="0"/>
    <xf numFmtId="0" fontId="14" fillId="55" borderId="1" applyNumberFormat="0" applyBorder="0" applyAlignment="0" applyProtection="0"/>
    <xf numFmtId="0" fontId="62" fillId="54" borderId="1" applyNumberFormat="0" applyBorder="0" applyAlignment="0" applyProtection="0"/>
    <xf numFmtId="0" fontId="54" fillId="0" borderId="1" applyNumberFormat="0" applyFill="0" applyBorder="0" applyAlignment="0" applyProtection="0"/>
    <xf numFmtId="0" fontId="65" fillId="0" borderId="1" applyNumberFormat="0" applyFill="0" applyBorder="0" applyAlignment="0" applyProtection="0"/>
    <xf numFmtId="0" fontId="54" fillId="0" borderId="1" applyNumberFormat="0" applyFill="0" applyBorder="0" applyAlignment="0" applyProtection="0"/>
    <xf numFmtId="0" fontId="16" fillId="56" borderId="12" applyNumberFormat="0" applyAlignment="0" applyProtection="0"/>
    <xf numFmtId="0" fontId="39" fillId="0" borderId="14" applyNumberFormat="0" applyFill="0" applyAlignment="0" applyProtection="0"/>
    <xf numFmtId="0" fontId="16" fillId="56" borderId="12" applyNumberFormat="0" applyAlignment="0" applyProtection="0"/>
    <xf numFmtId="0" fontId="14" fillId="57" borderId="1" applyNumberFormat="0" applyBorder="0" applyAlignment="0" applyProtection="0"/>
    <xf numFmtId="0" fontId="67" fillId="0" borderId="26" applyNumberFormat="0" applyFill="0" applyAlignment="0" applyProtection="0"/>
    <xf numFmtId="0" fontId="49" fillId="58" borderId="23" applyNumberFormat="0" applyAlignment="0" applyProtection="0"/>
    <xf numFmtId="0" fontId="70" fillId="0" borderId="1" applyNumberFormat="0" applyFill="0" applyBorder="0" applyAlignment="0" applyProtection="0"/>
  </cellStyleXfs>
  <cellXfs count="9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6" fillId="0" borderId="0" xfId="0" applyFont="1"/>
    <xf numFmtId="0" fontId="0" fillId="0" borderId="2" xfId="0" applyBorder="1"/>
    <xf numFmtId="0" fontId="16" fillId="0" borderId="2" xfId="0" applyFont="1" applyBorder="1"/>
    <xf numFmtId="0" fontId="77" fillId="0" borderId="0" xfId="0" applyFont="1"/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8" fillId="0" borderId="2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/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16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79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7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78" fillId="0" borderId="2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2" fontId="78" fillId="0" borderId="30" xfId="0" applyNumberFormat="1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75" fillId="0" borderId="2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75" fillId="0" borderId="3" xfId="0" applyFont="1" applyBorder="1" applyAlignment="1">
      <alignment horizontal="left" vertical="center" wrapText="1"/>
    </xf>
    <xf numFmtId="0" fontId="75" fillId="0" borderId="4" xfId="0" applyFont="1" applyBorder="1" applyAlignment="1">
      <alignment horizontal="left" vertical="center" wrapText="1"/>
    </xf>
    <xf numFmtId="0" fontId="7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</cellXfs>
  <cellStyles count="380">
    <cellStyle name=" 1" xfId="4"/>
    <cellStyle name="_07. расчет тарифа 2007 от 23.08.06 для аудиторов" xfId="5"/>
    <cellStyle name="_Агафонов ЛИЗИНГ 19 сентября" xfId="6"/>
    <cellStyle name="_Анализ_231207-3 (2)" xfId="7"/>
    <cellStyle name="_Заявка Тестова  СКОРРЕКТИРОВАННАЯ" xfId="8"/>
    <cellStyle name="_Инвест программа" xfId="9"/>
    <cellStyle name="_ИНФОРМАЦИЯ ПО ДОГОВОРАМ ЛИЗИНГА" xfId="10"/>
    <cellStyle name="_ИНФОРМАЦИЯ ПО ДОГОВОРАМ ЛИЗИНГА 19 мая" xfId="11"/>
    <cellStyle name="_ИНФОРМАЦИЯ ПО ДОГОВОРАМ ЛИЗИНГА 27.04.071" xfId="12"/>
    <cellStyle name="_ИНФОРМАЦИЯ ПО ДОГОВОРАМ ЛИЗИНГА1" xfId="13"/>
    <cellStyle name="_Копия Программа первоочередных мер_(правка 18 05 06 Усаров_2А_3)" xfId="14"/>
    <cellStyle name="_Копия Свод все сети+" xfId="15"/>
    <cellStyle name="_Копия формы для ФСК" xfId="16"/>
    <cellStyle name="_ЛИЗИНГ" xfId="17"/>
    <cellStyle name="_ЛИЗИНГ Агафонов 15.01.08" xfId="18"/>
    <cellStyle name="_Лизинг справка по забалансу 3 апрель" xfId="19"/>
    <cellStyle name="_Лист1" xfId="20"/>
    <cellStyle name="_Макет_Итоговый лист по анализу ИПР" xfId="21"/>
    <cellStyle name="_ОКС - программа кап.стройки" xfId="22"/>
    <cellStyle name="_Расчет амортизации-ОТПРАВКА" xfId="23"/>
    <cellStyle name="_смета расходов по версии ФСТ от 26.09.06 - Звержанская" xfId="24"/>
    <cellStyle name="_СМЕТЫ 2005 2006 2007" xfId="25"/>
    <cellStyle name="_Справка по забалансу по лизингу" xfId="26"/>
    <cellStyle name="_счета 2008 оплаченные в 2007г " xfId="27"/>
    <cellStyle name="_ТАРИФ1" xfId="28"/>
    <cellStyle name="_Фина план на 2007 год (ФО)" xfId="29"/>
    <cellStyle name="_ФП К" xfId="30"/>
    <cellStyle name="_ФП К_к ФСТ" xfId="31"/>
    <cellStyle name="_ФСТ-2007-отправка-сентябрь ИСТОЧНИКИ" xfId="32"/>
    <cellStyle name="”ќђќ‘ћ‚›‰" xfId="33"/>
    <cellStyle name="”љ‘ђћ‚ђќќ›‰" xfId="34"/>
    <cellStyle name="„…ќ…†ќ›‰" xfId="35"/>
    <cellStyle name="‡ђѓћ‹ћ‚ћљ1" xfId="36"/>
    <cellStyle name="‡ђѓћ‹ћ‚ћљ2" xfId="37"/>
    <cellStyle name="’ћѓћ‚›‰" xfId="38"/>
    <cellStyle name="20% - Акцент1 2" xfId="39"/>
    <cellStyle name="20% - Акцент1 2 2" xfId="40"/>
    <cellStyle name="20% - Акцент1 2 3" xfId="41"/>
    <cellStyle name="20% - Акцент1 3" xfId="42"/>
    <cellStyle name="20% - Акцент2 2" xfId="43"/>
    <cellStyle name="20% - Акцент2 2 2" xfId="44"/>
    <cellStyle name="20% - Акцент2 2 3" xfId="45"/>
    <cellStyle name="20% - Акцент2 3" xfId="46"/>
    <cellStyle name="20% - Акцент3 2" xfId="47"/>
    <cellStyle name="20% - Акцент3 2 2" xfId="48"/>
    <cellStyle name="20% - Акцент3 2 3" xfId="49"/>
    <cellStyle name="20% - Акцент3 3" xfId="50"/>
    <cellStyle name="20% - Акцент4 2" xfId="51"/>
    <cellStyle name="20% - Акцент4 2 2" xfId="52"/>
    <cellStyle name="20% - Акцент4 2 3" xfId="53"/>
    <cellStyle name="20% - Акцент4 3" xfId="54"/>
    <cellStyle name="20% - Акцент5 2" xfId="55"/>
    <cellStyle name="20% - Акцент5 2 2" xfId="56"/>
    <cellStyle name="20% - Акцент5 2 3" xfId="57"/>
    <cellStyle name="20% - Акцент5 3" xfId="58"/>
    <cellStyle name="20% - Акцент6 2" xfId="59"/>
    <cellStyle name="20% - Акцент6 2 2" xfId="60"/>
    <cellStyle name="20% - Акцент6 2 3" xfId="61"/>
    <cellStyle name="20% - Акцент6 3" xfId="62"/>
    <cellStyle name="40% - Акцент1 2" xfId="63"/>
    <cellStyle name="40% - Акцент1 2 2" xfId="64"/>
    <cellStyle name="40% - Акцент1 2 3" xfId="65"/>
    <cellStyle name="40% - Акцент1 3" xfId="66"/>
    <cellStyle name="40% - Акцент2 2" xfId="67"/>
    <cellStyle name="40% - Акцент2 2 2" xfId="68"/>
    <cellStyle name="40% - Акцент2 2 3" xfId="69"/>
    <cellStyle name="40% - Акцент2 3" xfId="70"/>
    <cellStyle name="40% - Акцент3 2" xfId="71"/>
    <cellStyle name="40% - Акцент3 2 2" xfId="72"/>
    <cellStyle name="40% - Акцент3 2 3" xfId="73"/>
    <cellStyle name="40% - Акцент3 3" xfId="74"/>
    <cellStyle name="40% - Акцент4 2" xfId="75"/>
    <cellStyle name="40% - Акцент4 2 2" xfId="76"/>
    <cellStyle name="40% - Акцент4 2 3" xfId="77"/>
    <cellStyle name="40% - Акцент4 3" xfId="78"/>
    <cellStyle name="40% - Акцент5 2" xfId="79"/>
    <cellStyle name="40% - Акцент5 2 2" xfId="80"/>
    <cellStyle name="40% - Акцент5 2 3" xfId="81"/>
    <cellStyle name="40% - Акцент5 3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 2" xfId="87"/>
    <cellStyle name="60% - Акцент1 2 2" xfId="88"/>
    <cellStyle name="60% - Акцент1 3" xfId="89"/>
    <cellStyle name="60% - Акцент2 2" xfId="90"/>
    <cellStyle name="60% - Акцент2 2 2" xfId="91"/>
    <cellStyle name="60% - Акцент2 3" xfId="92"/>
    <cellStyle name="60% - Акцент3 2" xfId="93"/>
    <cellStyle name="60% - Акцент3 2 2" xfId="94"/>
    <cellStyle name="60% - Акцент3 3" xfId="95"/>
    <cellStyle name="60% - Акцент4 2" xfId="96"/>
    <cellStyle name="60% - Акцент4 2 2" xfId="97"/>
    <cellStyle name="60% - Акцент4 3" xfId="98"/>
    <cellStyle name="60% - Акцент5 2" xfId="99"/>
    <cellStyle name="60% - Акцент5 2 2" xfId="100"/>
    <cellStyle name="60% - Акцент5 3" xfId="101"/>
    <cellStyle name="60% - Акцент6 2" xfId="102"/>
    <cellStyle name="60% - Акцент6 2 2" xfId="103"/>
    <cellStyle name="60% - Акцент6 3" xfId="104"/>
    <cellStyle name="Comma [0]_laroux" xfId="105"/>
    <cellStyle name="Comma_laroux" xfId="106"/>
    <cellStyle name="Currency [0]" xfId="107"/>
    <cellStyle name="Currency_laroux" xfId="108"/>
    <cellStyle name="Normal" xfId="109"/>
    <cellStyle name="Normal 1" xfId="110"/>
    <cellStyle name="Normal 2" xfId="111"/>
    <cellStyle name="Normal_ASUS" xfId="112"/>
    <cellStyle name="Normal1" xfId="113"/>
    <cellStyle name="Price_Body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 2" xfId="150"/>
    <cellStyle name="SAPBEXstdItemX" xfId="151"/>
    <cellStyle name="SAPBEXtitle" xfId="152"/>
    <cellStyle name="SAPBEXundefined" xfId="153"/>
    <cellStyle name="Акцент1 2" xfId="154"/>
    <cellStyle name="Акцент1 2 2" xfId="155"/>
    <cellStyle name="Акцент1 3" xfId="156"/>
    <cellStyle name="Акцент2 2" xfId="157"/>
    <cellStyle name="Акцент2 2 2" xfId="158"/>
    <cellStyle name="Акцент2 3" xfId="159"/>
    <cellStyle name="Акцент3 2" xfId="160"/>
    <cellStyle name="Акцент3 2 2" xfId="161"/>
    <cellStyle name="Акцент3 3" xfId="162"/>
    <cellStyle name="Акцент4 2" xfId="163"/>
    <cellStyle name="Акцент4 2 2" xfId="164"/>
    <cellStyle name="Акцент4 3" xfId="165"/>
    <cellStyle name="Акцент5 2" xfId="166"/>
    <cellStyle name="Акцент5 2 2" xfId="167"/>
    <cellStyle name="Акцент5 3" xfId="168"/>
    <cellStyle name="Акцент6 2" xfId="169"/>
    <cellStyle name="Акцент6 2 2" xfId="170"/>
    <cellStyle name="Акцент6 3" xfId="171"/>
    <cellStyle name="Беззащитный" xfId="172"/>
    <cellStyle name="Ввод  2" xfId="173"/>
    <cellStyle name="Ввод  2 2" xfId="174"/>
    <cellStyle name="Ввод  3" xfId="175"/>
    <cellStyle name="Вывод 2" xfId="176"/>
    <cellStyle name="Вывод 2 2" xfId="177"/>
    <cellStyle name="Вывод 3" xfId="178"/>
    <cellStyle name="Вычисление 2" xfId="179"/>
    <cellStyle name="Вычисление 2 2" xfId="180"/>
    <cellStyle name="Вычисление 3" xfId="181"/>
    <cellStyle name="Гиперссылка 2" xfId="182"/>
    <cellStyle name="Заголовок" xfId="183"/>
    <cellStyle name="Заголовок 1 2" xfId="184"/>
    <cellStyle name="Заголовок 1 2 2" xfId="185"/>
    <cellStyle name="Заголовок 1 3" xfId="186"/>
    <cellStyle name="Заголовок 2 2" xfId="187"/>
    <cellStyle name="Заголовок 2 2 2" xfId="188"/>
    <cellStyle name="Заголовок 2 3" xfId="189"/>
    <cellStyle name="Заголовок 3 2" xfId="190"/>
    <cellStyle name="Заголовок 3 2 2" xfId="191"/>
    <cellStyle name="Заголовок 3 3" xfId="192"/>
    <cellStyle name="Заголовок 4 2" xfId="193"/>
    <cellStyle name="Заголовок 4 2 2" xfId="194"/>
    <cellStyle name="Заголовок 4 3" xfId="195"/>
    <cellStyle name="ЗаголовокСтолбца" xfId="196"/>
    <cellStyle name="Защитный" xfId="197"/>
    <cellStyle name="Значение" xfId="198"/>
    <cellStyle name="Итог 2" xfId="199"/>
    <cellStyle name="Итог 2 2" xfId="200"/>
    <cellStyle name="Итог 3" xfId="201"/>
    <cellStyle name="Контрольная ячейка 2" xfId="202"/>
    <cellStyle name="Контрольная ячейка 2 2" xfId="203"/>
    <cellStyle name="Контрольная ячейка 3" xfId="204"/>
    <cellStyle name="Мои наименования показателей" xfId="207"/>
    <cellStyle name="Мой заголовок" xfId="205"/>
    <cellStyle name="Мой заголовок листа" xfId="206"/>
    <cellStyle name="Название 2" xfId="208"/>
    <cellStyle name="Название 2 2" xfId="209"/>
    <cellStyle name="Название 3" xfId="210"/>
    <cellStyle name="Нейтральный 2" xfId="211"/>
    <cellStyle name="Нейтральный 2 2" xfId="212"/>
    <cellStyle name="Нейтральный 3" xfId="213"/>
    <cellStyle name="Обычный" xfId="0" builtinId="0"/>
    <cellStyle name="Обычный 10" xfId="214"/>
    <cellStyle name="Обычный 10 2" xfId="215"/>
    <cellStyle name="Обычный 10 3" xfId="216"/>
    <cellStyle name="Обычный 10 4" xfId="217"/>
    <cellStyle name="Обычный 10 5" xfId="218"/>
    <cellStyle name="Обычный 10 5 2" xfId="219"/>
    <cellStyle name="Обычный 11" xfId="220"/>
    <cellStyle name="Обычный 11 2" xfId="221"/>
    <cellStyle name="Обычный 11 3" xfId="222"/>
    <cellStyle name="Обычный 110" xfId="223"/>
    <cellStyle name="Обычный 12" xfId="224"/>
    <cellStyle name="Обычный 12 2" xfId="225"/>
    <cellStyle name="Обычный 13" xfId="226"/>
    <cellStyle name="Обычный 14" xfId="227"/>
    <cellStyle name="Обычный 15" xfId="228"/>
    <cellStyle name="Обычный 15 2" xfId="229"/>
    <cellStyle name="Обычный 16" xfId="230"/>
    <cellStyle name="Обычный 16 2" xfId="231"/>
    <cellStyle name="Обычный 17" xfId="232"/>
    <cellStyle name="Обычный 2" xfId="1"/>
    <cellStyle name="Обычный 2 10" xfId="233"/>
    <cellStyle name="Обычный 2 11" xfId="234"/>
    <cellStyle name="Обычный 2 2" xfId="235"/>
    <cellStyle name="Обычный 2 2 2" xfId="3"/>
    <cellStyle name="Обычный 2 2 2 2" xfId="236"/>
    <cellStyle name="Обычный 2 2 3" xfId="237"/>
    <cellStyle name="Обычный 2 2 3 2" xfId="238"/>
    <cellStyle name="Обычный 2 2 4" xfId="239"/>
    <cellStyle name="Обычный 2 3" xfId="240"/>
    <cellStyle name="Обычный 2 3 2" xfId="241"/>
    <cellStyle name="Обычный 2 4" xfId="242"/>
    <cellStyle name="Обычный 2 5" xfId="243"/>
    <cellStyle name="Обычный 2 5 2" xfId="244"/>
    <cellStyle name="Обычный 2 6" xfId="245"/>
    <cellStyle name="Обычный 2 7" xfId="246"/>
    <cellStyle name="Обычный 2 7 2" xfId="247"/>
    <cellStyle name="Обычный 2 8" xfId="2"/>
    <cellStyle name="Обычный 2 8 2" xfId="248"/>
    <cellStyle name="Обычный 2 8 3" xfId="249"/>
    <cellStyle name="Обычный 2 9" xfId="250"/>
    <cellStyle name="Обычный 3" xfId="251"/>
    <cellStyle name="Обычный 3 2" xfId="252"/>
    <cellStyle name="Обычный 3 2 2" xfId="253"/>
    <cellStyle name="Обычный 3 2 2 2" xfId="254"/>
    <cellStyle name="Обычный 3 2 3" xfId="255"/>
    <cellStyle name="Обычный 3 2 4" xfId="256"/>
    <cellStyle name="Обычный 3 3" xfId="257"/>
    <cellStyle name="Обычный 3 3 2" xfId="258"/>
    <cellStyle name="Обычный 3 4" xfId="259"/>
    <cellStyle name="Обычный 3 5" xfId="260"/>
    <cellStyle name="Обычный 3 6" xfId="261"/>
    <cellStyle name="Обычный 3_ИП-май-2011" xfId="262"/>
    <cellStyle name="Обычный 33" xfId="263"/>
    <cellStyle name="Обычный 4" xfId="264"/>
    <cellStyle name="Обычный 4 2" xfId="265"/>
    <cellStyle name="Обычный 4 2 2" xfId="266"/>
    <cellStyle name="Обычный 4 2 3" xfId="267"/>
    <cellStyle name="Обычный 4 3" xfId="268"/>
    <cellStyle name="Обычный 5" xfId="269"/>
    <cellStyle name="Обычный 5 2" xfId="270"/>
    <cellStyle name="Обычный 5 3" xfId="271"/>
    <cellStyle name="Обычный 58" xfId="272"/>
    <cellStyle name="Обычный 6" xfId="273"/>
    <cellStyle name="Обычный 6 2" xfId="274"/>
    <cellStyle name="Обычный 6 3" xfId="275"/>
    <cellStyle name="Обычный 6 3 2" xfId="276"/>
    <cellStyle name="Обычный 6 3 3" xfId="277"/>
    <cellStyle name="Обычный 6 4" xfId="278"/>
    <cellStyle name="Обычный 7" xfId="279"/>
    <cellStyle name="Обычный 8" xfId="280"/>
    <cellStyle name="Обычный 9" xfId="281"/>
    <cellStyle name="Обычный 9 2" xfId="282"/>
    <cellStyle name="Обычный 98" xfId="283"/>
    <cellStyle name="Плохой 2" xfId="284"/>
    <cellStyle name="Плохой 2 2" xfId="285"/>
    <cellStyle name="Плохой 3" xfId="286"/>
    <cellStyle name="Поле ввода" xfId="287"/>
    <cellStyle name="Пояснение 2" xfId="288"/>
    <cellStyle name="Пояснение 2 2" xfId="289"/>
    <cellStyle name="Пояснение 3" xfId="290"/>
    <cellStyle name="Примечание 2" xfId="291"/>
    <cellStyle name="Примечание 2 2" xfId="292"/>
    <cellStyle name="Примечание 2 3" xfId="293"/>
    <cellStyle name="Примечание 3" xfId="294"/>
    <cellStyle name="Примечание 4" xfId="295"/>
    <cellStyle name="Процентный 2" xfId="296"/>
    <cellStyle name="Процентный 2 2" xfId="297"/>
    <cellStyle name="Процентный 2 2 2" xfId="298"/>
    <cellStyle name="Процентный 2 3" xfId="299"/>
    <cellStyle name="Связанная ячейка 2" xfId="300"/>
    <cellStyle name="Связанная ячейка 2 2" xfId="301"/>
    <cellStyle name="Связанная ячейка 3" xfId="302"/>
    <cellStyle name="Стиль 1" xfId="303"/>
    <cellStyle name="Стиль 1 2" xfId="304"/>
    <cellStyle name="Стиль 1 2 2" xfId="305"/>
    <cellStyle name="Стиль 1 20 2" xfId="306"/>
    <cellStyle name="Стиль 1 22" xfId="307"/>
    <cellStyle name="Стиль 1 3" xfId="308"/>
    <cellStyle name="Текст предупреждения 2" xfId="309"/>
    <cellStyle name="Текст предупреждения 2 2" xfId="310"/>
    <cellStyle name="Текст предупреждения 3" xfId="311"/>
    <cellStyle name="Текстовый" xfId="312"/>
    <cellStyle name="Тысячи [0]_3Com" xfId="313"/>
    <cellStyle name="Тысячи_3Com" xfId="314"/>
    <cellStyle name="Финансовый [0] 2" xfId="315"/>
    <cellStyle name="Финансовый 10" xfId="316"/>
    <cellStyle name="Финансовый 11" xfId="317"/>
    <cellStyle name="Финансовый 12" xfId="318"/>
    <cellStyle name="Финансовый 13" xfId="319"/>
    <cellStyle name="Финансовый 14" xfId="320"/>
    <cellStyle name="Финансовый 15" xfId="321"/>
    <cellStyle name="Финансовый 16" xfId="322"/>
    <cellStyle name="Финансовый 17" xfId="323"/>
    <cellStyle name="Финансовый 18" xfId="324"/>
    <cellStyle name="Финансовый 19" xfId="325"/>
    <cellStyle name="Финансовый 2" xfId="326"/>
    <cellStyle name="Финансовый 2 2" xfId="327"/>
    <cellStyle name="Финансовый 2 2 2" xfId="328"/>
    <cellStyle name="Финансовый 2 3" xfId="329"/>
    <cellStyle name="Финансовый 2 3 2" xfId="330"/>
    <cellStyle name="Финансовый 2 4" xfId="331"/>
    <cellStyle name="Финансовый 20" xfId="332"/>
    <cellStyle name="Финансовый 21" xfId="333"/>
    <cellStyle name="Финансовый 3" xfId="334"/>
    <cellStyle name="Финансовый 3 2" xfId="335"/>
    <cellStyle name="Финансовый 3 2 2" xfId="336"/>
    <cellStyle name="Финансовый 3 3" xfId="337"/>
    <cellStyle name="Финансовый 3 4" xfId="338"/>
    <cellStyle name="Финансовый 4" xfId="339"/>
    <cellStyle name="Финансовый 4 2" xfId="340"/>
    <cellStyle name="Финансовый 4 2 2" xfId="341"/>
    <cellStyle name="Финансовый 4 2 2 2" xfId="342"/>
    <cellStyle name="Финансовый 4 2 3" xfId="343"/>
    <cellStyle name="Финансовый 4 3" xfId="344"/>
    <cellStyle name="Финансовый 4 4" xfId="345"/>
    <cellStyle name="Финансовый 5" xfId="346"/>
    <cellStyle name="Финансовый 5 2" xfId="347"/>
    <cellStyle name="Финансовый 5 3" xfId="348"/>
    <cellStyle name="Финансовый 5 4" xfId="349"/>
    <cellStyle name="Финансовый 6" xfId="350"/>
    <cellStyle name="Финансовый 6 2" xfId="351"/>
    <cellStyle name="Финансовый 6 3" xfId="352"/>
    <cellStyle name="Финансовый 6 4" xfId="353"/>
    <cellStyle name="Финансовый 7" xfId="354"/>
    <cellStyle name="Финансовый 8" xfId="355"/>
    <cellStyle name="Финансовый 9" xfId="356"/>
    <cellStyle name="Формула" xfId="357"/>
    <cellStyle name="ФормулаВБ" xfId="358"/>
    <cellStyle name="ФормулаНаКонтроль" xfId="359"/>
    <cellStyle name="Хороший 2" xfId="360"/>
    <cellStyle name="Хороший 2 2" xfId="361"/>
    <cellStyle name="Хороший 3" xfId="362"/>
    <cellStyle name="Џђћ–…ќ’ќ›‰" xfId="363"/>
    <cellStyle name="㼿㼿" xfId="364"/>
    <cellStyle name="㼿㼿?" xfId="365"/>
    <cellStyle name="㼿㼿_Укрупненный расчет  Варнав._3" xfId="366"/>
    <cellStyle name="㼿㼿㼿" xfId="367"/>
    <cellStyle name="㼿㼿㼿?" xfId="368"/>
    <cellStyle name="㼿㼿㼿_Укрупненный расчет  Варнав._6" xfId="369"/>
    <cellStyle name="㼿㼿㼿㼿" xfId="370"/>
    <cellStyle name="㼿㼿㼿㼿?" xfId="371"/>
    <cellStyle name="㼿㼿㼿㼿_Укрупненный расчет  Варнав._5" xfId="372"/>
    <cellStyle name="㼿㼿㼿㼿㼿" xfId="373"/>
    <cellStyle name="㼿㼿㼿㼿㼿?" xfId="374"/>
    <cellStyle name="㼿㼿㼿㼿㼿_Укрупненный расчет  Варнав." xfId="375"/>
    <cellStyle name="㼿㼿㼿㼿㼿㼿?" xfId="376"/>
    <cellStyle name="㼿㼿㼿㼿㼿㼿㼿㼿" xfId="377"/>
    <cellStyle name="㼿㼿㼿㼿㼿㼿㼿㼿㼿" xfId="378"/>
    <cellStyle name="㼿㼿㼿㼿㼿㼿㼿㼿㼿㼿" xfId="3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Номенклатура материалов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60" zoomScaleNormal="100" workbookViewId="0">
      <selection activeCell="J3" sqref="J3:L3"/>
    </sheetView>
  </sheetViews>
  <sheetFormatPr defaultRowHeight="15.75"/>
  <cols>
    <col min="1" max="1" width="8.140625" style="4" customWidth="1"/>
    <col min="2" max="2" width="50.7109375" style="37" customWidth="1"/>
    <col min="3" max="3" width="8" style="4" customWidth="1"/>
    <col min="4" max="4" width="12.42578125" style="4" customWidth="1"/>
    <col min="5" max="5" width="15.42578125" style="4" customWidth="1"/>
    <col min="6" max="6" width="11.28515625" style="4" customWidth="1"/>
    <col min="7" max="7" width="12.7109375" style="4" customWidth="1"/>
    <col min="8" max="8" width="18.28515625" style="4" customWidth="1"/>
    <col min="9" max="9" width="14.42578125" style="4" customWidth="1"/>
    <col min="10" max="10" width="18.140625" style="4" customWidth="1"/>
    <col min="11" max="11" width="14.28515625" customWidth="1"/>
    <col min="12" max="12" width="16.42578125" customWidth="1"/>
  </cols>
  <sheetData>
    <row r="1" spans="1:12">
      <c r="F1" s="68" t="s">
        <v>98</v>
      </c>
      <c r="G1" s="68"/>
      <c r="H1" s="68"/>
      <c r="I1" s="68"/>
      <c r="J1" s="68"/>
      <c r="K1" s="68"/>
      <c r="L1" s="68"/>
    </row>
    <row r="2" spans="1:12" ht="78.75" customHeight="1">
      <c r="A2" s="69" t="s">
        <v>128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 customHeight="1">
      <c r="J3" s="77" t="s">
        <v>135</v>
      </c>
      <c r="K3" s="77"/>
      <c r="L3" s="77"/>
    </row>
    <row r="4" spans="1:12" s="24" customFormat="1" ht="31.5" customHeight="1">
      <c r="A4" s="66" t="s">
        <v>50</v>
      </c>
      <c r="B4" s="67" t="s">
        <v>51</v>
      </c>
      <c r="C4" s="66" t="s">
        <v>52</v>
      </c>
      <c r="D4" s="66" t="s">
        <v>53</v>
      </c>
      <c r="E4" s="66" t="s">
        <v>54</v>
      </c>
      <c r="F4" s="75" t="s">
        <v>122</v>
      </c>
      <c r="G4" s="73" t="s">
        <v>126</v>
      </c>
      <c r="H4" s="74"/>
      <c r="I4" s="78" t="s">
        <v>111</v>
      </c>
      <c r="J4" s="79"/>
      <c r="K4" s="71" t="s">
        <v>99</v>
      </c>
      <c r="L4" s="66" t="s">
        <v>101</v>
      </c>
    </row>
    <row r="5" spans="1:12" s="24" customFormat="1" ht="39" customHeight="1">
      <c r="A5" s="66"/>
      <c r="B5" s="67"/>
      <c r="C5" s="66"/>
      <c r="D5" s="66"/>
      <c r="E5" s="66"/>
      <c r="F5" s="76"/>
      <c r="G5" s="23" t="s">
        <v>121</v>
      </c>
      <c r="H5" s="12" t="s">
        <v>123</v>
      </c>
      <c r="I5" s="36" t="s">
        <v>112</v>
      </c>
      <c r="J5" s="40" t="s">
        <v>113</v>
      </c>
      <c r="K5" s="72"/>
      <c r="L5" s="66"/>
    </row>
    <row r="6" spans="1:12" s="8" customFormat="1">
      <c r="A6" s="3">
        <v>1</v>
      </c>
      <c r="B6" s="38" t="s">
        <v>55</v>
      </c>
      <c r="C6" s="3" t="s">
        <v>56</v>
      </c>
      <c r="D6" s="3" t="s">
        <v>56</v>
      </c>
      <c r="E6" s="3" t="s">
        <v>56</v>
      </c>
      <c r="F6" s="3" t="s">
        <v>56</v>
      </c>
      <c r="G6" s="17" t="s">
        <v>56</v>
      </c>
      <c r="H6" s="17" t="s">
        <v>56</v>
      </c>
      <c r="I6" s="3" t="s">
        <v>56</v>
      </c>
      <c r="J6" s="17" t="s">
        <v>56</v>
      </c>
      <c r="K6" s="3" t="s">
        <v>56</v>
      </c>
      <c r="L6" s="3" t="s">
        <v>56</v>
      </c>
    </row>
    <row r="7" spans="1:12" ht="30">
      <c r="A7" s="5" t="s">
        <v>57</v>
      </c>
      <c r="B7" s="39" t="s">
        <v>58</v>
      </c>
      <c r="C7" s="5" t="s">
        <v>56</v>
      </c>
      <c r="D7" s="5" t="s">
        <v>56</v>
      </c>
      <c r="E7" s="5" t="s">
        <v>56</v>
      </c>
      <c r="F7" s="5" t="s">
        <v>56</v>
      </c>
      <c r="G7" s="14" t="s">
        <v>56</v>
      </c>
      <c r="H7" s="14" t="s">
        <v>56</v>
      </c>
      <c r="I7" s="5" t="s">
        <v>56</v>
      </c>
      <c r="J7" s="14" t="s">
        <v>56</v>
      </c>
      <c r="K7" s="5" t="s">
        <v>56</v>
      </c>
      <c r="L7" s="5" t="s">
        <v>56</v>
      </c>
    </row>
    <row r="8" spans="1:12" ht="30">
      <c r="A8" s="5" t="s">
        <v>59</v>
      </c>
      <c r="B8" s="39" t="s">
        <v>60</v>
      </c>
      <c r="C8" s="5" t="s">
        <v>56</v>
      </c>
      <c r="D8" s="5" t="s">
        <v>56</v>
      </c>
      <c r="E8" s="5" t="s">
        <v>56</v>
      </c>
      <c r="F8" s="5" t="s">
        <v>56</v>
      </c>
      <c r="G8" s="14" t="s">
        <v>56</v>
      </c>
      <c r="H8" s="14" t="s">
        <v>56</v>
      </c>
      <c r="I8" s="5" t="s">
        <v>56</v>
      </c>
      <c r="J8" s="14" t="s">
        <v>56</v>
      </c>
      <c r="K8" s="5" t="s">
        <v>56</v>
      </c>
      <c r="L8" s="5" t="s">
        <v>56</v>
      </c>
    </row>
    <row r="9" spans="1:12" ht="30">
      <c r="A9" s="5" t="s">
        <v>61</v>
      </c>
      <c r="B9" s="39" t="s">
        <v>62</v>
      </c>
      <c r="C9" s="5" t="s">
        <v>56</v>
      </c>
      <c r="D9" s="5" t="s">
        <v>56</v>
      </c>
      <c r="E9" s="5" t="s">
        <v>56</v>
      </c>
      <c r="F9" s="5" t="s">
        <v>56</v>
      </c>
      <c r="G9" s="14" t="s">
        <v>56</v>
      </c>
      <c r="H9" s="14" t="s">
        <v>56</v>
      </c>
      <c r="I9" s="5" t="s">
        <v>56</v>
      </c>
      <c r="J9" s="14" t="s">
        <v>56</v>
      </c>
      <c r="K9" s="5" t="s">
        <v>56</v>
      </c>
      <c r="L9" s="5" t="s">
        <v>56</v>
      </c>
    </row>
    <row r="10" spans="1:12" ht="105">
      <c r="A10" s="5" t="s">
        <v>63</v>
      </c>
      <c r="B10" s="39" t="s">
        <v>64</v>
      </c>
      <c r="C10" s="5"/>
      <c r="D10" s="5"/>
      <c r="E10" s="5"/>
      <c r="F10" s="5"/>
      <c r="G10" s="14"/>
      <c r="H10" s="14"/>
      <c r="I10" s="5"/>
      <c r="J10" s="14"/>
      <c r="K10" s="9"/>
      <c r="L10" s="9"/>
    </row>
    <row r="11" spans="1:12">
      <c r="A11" s="5" t="s">
        <v>65</v>
      </c>
      <c r="B11" s="39" t="s">
        <v>66</v>
      </c>
      <c r="C11" s="5"/>
      <c r="D11" s="5"/>
      <c r="E11" s="5"/>
      <c r="F11" s="5"/>
      <c r="G11" s="14"/>
      <c r="H11" s="14"/>
      <c r="I11" s="5"/>
      <c r="J11" s="14"/>
      <c r="K11" s="10"/>
      <c r="L11" s="10"/>
    </row>
    <row r="12" spans="1:12" s="8" customFormat="1">
      <c r="A12" s="3">
        <v>2</v>
      </c>
      <c r="B12" s="38" t="s">
        <v>67</v>
      </c>
      <c r="C12" s="3" t="s">
        <v>56</v>
      </c>
      <c r="D12" s="3" t="s">
        <v>56</v>
      </c>
      <c r="E12" s="3" t="s">
        <v>56</v>
      </c>
      <c r="F12" s="3" t="s">
        <v>56</v>
      </c>
      <c r="G12" s="17" t="s">
        <v>56</v>
      </c>
      <c r="H12" s="17" t="s">
        <v>56</v>
      </c>
      <c r="I12" s="3" t="s">
        <v>56</v>
      </c>
      <c r="J12" s="17" t="s">
        <v>56</v>
      </c>
      <c r="K12" s="3" t="s">
        <v>56</v>
      </c>
      <c r="L12" s="3" t="s">
        <v>56</v>
      </c>
    </row>
    <row r="13" spans="1:12" ht="60">
      <c r="A13" s="5" t="s">
        <v>68</v>
      </c>
      <c r="B13" s="39" t="s">
        <v>69</v>
      </c>
      <c r="C13" s="5" t="s">
        <v>56</v>
      </c>
      <c r="D13" s="5" t="s">
        <v>56</v>
      </c>
      <c r="E13" s="5" t="s">
        <v>56</v>
      </c>
      <c r="F13" s="5" t="s">
        <v>56</v>
      </c>
      <c r="G13" s="14" t="s">
        <v>56</v>
      </c>
      <c r="H13" s="14" t="s">
        <v>56</v>
      </c>
      <c r="I13" s="5" t="s">
        <v>56</v>
      </c>
      <c r="J13" s="14" t="s">
        <v>56</v>
      </c>
      <c r="K13" s="5" t="s">
        <v>56</v>
      </c>
      <c r="L13" s="5" t="s">
        <v>56</v>
      </c>
    </row>
    <row r="14" spans="1:12">
      <c r="A14" s="5" t="s">
        <v>70</v>
      </c>
      <c r="B14" s="39" t="s">
        <v>71</v>
      </c>
      <c r="C14" s="5" t="s">
        <v>56</v>
      </c>
      <c r="D14" s="5" t="s">
        <v>56</v>
      </c>
      <c r="E14" s="5" t="s">
        <v>56</v>
      </c>
      <c r="F14" s="5" t="s">
        <v>56</v>
      </c>
      <c r="G14" s="14" t="s">
        <v>56</v>
      </c>
      <c r="H14" s="14" t="s">
        <v>56</v>
      </c>
      <c r="I14" s="5" t="s">
        <v>56</v>
      </c>
      <c r="J14" s="14" t="s">
        <v>56</v>
      </c>
      <c r="K14" s="5" t="s">
        <v>56</v>
      </c>
      <c r="L14" s="5" t="s">
        <v>56</v>
      </c>
    </row>
    <row r="15" spans="1:12" ht="30">
      <c r="A15" s="5" t="s">
        <v>72</v>
      </c>
      <c r="B15" s="39" t="s">
        <v>73</v>
      </c>
      <c r="C15" s="5" t="s">
        <v>56</v>
      </c>
      <c r="D15" s="5" t="s">
        <v>56</v>
      </c>
      <c r="E15" s="5" t="s">
        <v>56</v>
      </c>
      <c r="F15" s="5" t="s">
        <v>56</v>
      </c>
      <c r="G15" s="14" t="s">
        <v>56</v>
      </c>
      <c r="H15" s="14" t="s">
        <v>56</v>
      </c>
      <c r="I15" s="5" t="s">
        <v>56</v>
      </c>
      <c r="J15" s="14" t="s">
        <v>56</v>
      </c>
      <c r="K15" s="5" t="s">
        <v>56</v>
      </c>
      <c r="L15" s="5" t="s">
        <v>56</v>
      </c>
    </row>
    <row r="16" spans="1:12" ht="105">
      <c r="A16" s="5" t="s">
        <v>74</v>
      </c>
      <c r="B16" s="39" t="s">
        <v>64</v>
      </c>
      <c r="C16" s="5"/>
      <c r="D16" s="5"/>
      <c r="E16" s="5"/>
      <c r="F16" s="5"/>
      <c r="G16" s="14"/>
      <c r="H16" s="14"/>
      <c r="I16" s="5"/>
      <c r="J16" s="14"/>
      <c r="K16" s="9"/>
      <c r="L16" s="9"/>
    </row>
    <row r="17" spans="1:12">
      <c r="A17" s="5" t="s">
        <v>65</v>
      </c>
      <c r="B17" s="39" t="s">
        <v>66</v>
      </c>
      <c r="C17" s="5"/>
      <c r="D17" s="5"/>
      <c r="E17" s="5"/>
      <c r="F17" s="5"/>
      <c r="G17" s="14"/>
      <c r="H17" s="14"/>
      <c r="I17" s="5"/>
      <c r="J17" s="14"/>
      <c r="K17" s="9"/>
      <c r="L17" s="9"/>
    </row>
    <row r="18" spans="1:12" s="8" customFormat="1">
      <c r="A18" s="3">
        <v>3</v>
      </c>
      <c r="B18" s="38" t="s">
        <v>75</v>
      </c>
      <c r="C18" s="3" t="s">
        <v>56</v>
      </c>
      <c r="D18" s="3" t="s">
        <v>56</v>
      </c>
      <c r="E18" s="3" t="s">
        <v>56</v>
      </c>
      <c r="F18" s="3" t="s">
        <v>56</v>
      </c>
      <c r="G18" s="17" t="s">
        <v>56</v>
      </c>
      <c r="H18" s="17" t="s">
        <v>56</v>
      </c>
      <c r="I18" s="3" t="s">
        <v>56</v>
      </c>
      <c r="J18" s="17" t="s">
        <v>56</v>
      </c>
      <c r="K18" s="3" t="s">
        <v>56</v>
      </c>
      <c r="L18" s="3" t="s">
        <v>56</v>
      </c>
    </row>
    <row r="19" spans="1:12" ht="30">
      <c r="A19" s="5" t="s">
        <v>76</v>
      </c>
      <c r="B19" s="39" t="s">
        <v>77</v>
      </c>
      <c r="C19" s="5" t="s">
        <v>56</v>
      </c>
      <c r="D19" s="5" t="s">
        <v>56</v>
      </c>
      <c r="E19" s="5" t="s">
        <v>56</v>
      </c>
      <c r="F19" s="5" t="s">
        <v>56</v>
      </c>
      <c r="G19" s="14" t="s">
        <v>56</v>
      </c>
      <c r="H19" s="14" t="s">
        <v>56</v>
      </c>
      <c r="I19" s="5" t="s">
        <v>56</v>
      </c>
      <c r="J19" s="14" t="s">
        <v>56</v>
      </c>
      <c r="K19" s="5" t="s">
        <v>56</v>
      </c>
      <c r="L19" s="5" t="s">
        <v>56</v>
      </c>
    </row>
    <row r="20" spans="1:12" ht="60">
      <c r="A20" s="5" t="s">
        <v>78</v>
      </c>
      <c r="B20" s="39" t="s">
        <v>79</v>
      </c>
      <c r="C20" s="5"/>
      <c r="D20" s="5"/>
      <c r="E20" s="5"/>
      <c r="F20" s="5"/>
      <c r="G20" s="14"/>
      <c r="H20" s="14"/>
      <c r="I20" s="5"/>
      <c r="J20" s="14"/>
      <c r="K20" s="9"/>
      <c r="L20" s="9"/>
    </row>
    <row r="21" spans="1:12">
      <c r="A21" s="5" t="s">
        <v>65</v>
      </c>
      <c r="B21" s="39" t="s">
        <v>66</v>
      </c>
      <c r="C21" s="5"/>
      <c r="D21" s="5"/>
      <c r="E21" s="5"/>
      <c r="F21" s="5"/>
      <c r="G21" s="14"/>
      <c r="H21" s="14"/>
      <c r="I21" s="5"/>
      <c r="J21" s="14"/>
      <c r="K21" s="9"/>
      <c r="L21" s="9"/>
    </row>
    <row r="22" spans="1:12" s="8" customFormat="1" ht="71.25">
      <c r="A22" s="3">
        <v>4</v>
      </c>
      <c r="B22" s="38" t="s">
        <v>80</v>
      </c>
      <c r="C22" s="3" t="s">
        <v>56</v>
      </c>
      <c r="D22" s="3" t="s">
        <v>56</v>
      </c>
      <c r="E22" s="3" t="s">
        <v>56</v>
      </c>
      <c r="F22" s="3" t="s">
        <v>56</v>
      </c>
      <c r="G22" s="17" t="s">
        <v>56</v>
      </c>
      <c r="H22" s="17" t="s">
        <v>56</v>
      </c>
      <c r="I22" s="3" t="s">
        <v>56</v>
      </c>
      <c r="J22" s="17" t="s">
        <v>56</v>
      </c>
      <c r="K22" s="3" t="s">
        <v>56</v>
      </c>
      <c r="L22" s="3" t="s">
        <v>56</v>
      </c>
    </row>
    <row r="23" spans="1:12" ht="77.25" customHeight="1">
      <c r="A23" s="5" t="s">
        <v>81</v>
      </c>
      <c r="B23" s="21" t="s">
        <v>100</v>
      </c>
      <c r="C23" s="5" t="s">
        <v>56</v>
      </c>
      <c r="D23" s="5" t="s">
        <v>56</v>
      </c>
      <c r="E23" s="5" t="s">
        <v>56</v>
      </c>
      <c r="F23" s="5" t="s">
        <v>56</v>
      </c>
      <c r="G23" s="14" t="s">
        <v>56</v>
      </c>
      <c r="H23" s="14" t="s">
        <v>56</v>
      </c>
      <c r="I23" s="5" t="s">
        <v>56</v>
      </c>
      <c r="J23" s="14" t="s">
        <v>56</v>
      </c>
      <c r="K23" s="5" t="s">
        <v>56</v>
      </c>
      <c r="L23" s="5" t="s">
        <v>56</v>
      </c>
    </row>
    <row r="24" spans="1:12" ht="30">
      <c r="A24" s="5" t="s">
        <v>82</v>
      </c>
      <c r="B24" s="39" t="s">
        <v>83</v>
      </c>
      <c r="C24" s="5" t="s">
        <v>56</v>
      </c>
      <c r="D24" s="5" t="s">
        <v>56</v>
      </c>
      <c r="E24" s="5" t="s">
        <v>56</v>
      </c>
      <c r="F24" s="5" t="s">
        <v>56</v>
      </c>
      <c r="G24" s="14" t="s">
        <v>56</v>
      </c>
      <c r="H24" s="14" t="s">
        <v>56</v>
      </c>
      <c r="I24" s="5" t="s">
        <v>56</v>
      </c>
      <c r="J24" s="14" t="s">
        <v>56</v>
      </c>
      <c r="K24" s="5" t="s">
        <v>56</v>
      </c>
      <c r="L24" s="5" t="s">
        <v>56</v>
      </c>
    </row>
    <row r="25" spans="1:12" ht="75">
      <c r="A25" s="5" t="s">
        <v>84</v>
      </c>
      <c r="B25" s="39" t="s">
        <v>85</v>
      </c>
      <c r="C25" s="5"/>
      <c r="D25" s="5"/>
      <c r="E25" s="5"/>
      <c r="F25" s="5"/>
      <c r="G25" s="14"/>
      <c r="H25" s="14"/>
      <c r="I25" s="5"/>
      <c r="J25" s="14"/>
      <c r="K25" s="9"/>
      <c r="L25" s="9"/>
    </row>
    <row r="26" spans="1:12">
      <c r="A26" s="5" t="s">
        <v>65</v>
      </c>
      <c r="B26" s="39" t="s">
        <v>66</v>
      </c>
      <c r="C26" s="5"/>
      <c r="D26" s="5"/>
      <c r="E26" s="5"/>
      <c r="F26" s="5"/>
      <c r="G26" s="14"/>
      <c r="H26" s="14"/>
      <c r="I26" s="5"/>
      <c r="J26" s="14"/>
      <c r="K26" s="9"/>
      <c r="L26" s="9"/>
    </row>
    <row r="27" spans="1:12" s="8" customFormat="1" ht="28.5">
      <c r="A27" s="70">
        <v>5</v>
      </c>
      <c r="B27" s="38" t="s">
        <v>86</v>
      </c>
      <c r="C27" s="70" t="s">
        <v>56</v>
      </c>
      <c r="D27" s="70" t="s">
        <v>56</v>
      </c>
      <c r="E27" s="70" t="s">
        <v>56</v>
      </c>
      <c r="F27" s="70" t="s">
        <v>56</v>
      </c>
      <c r="G27" s="70" t="s">
        <v>56</v>
      </c>
      <c r="H27" s="70" t="s">
        <v>56</v>
      </c>
      <c r="I27" s="70" t="s">
        <v>56</v>
      </c>
      <c r="J27" s="70" t="s">
        <v>56</v>
      </c>
      <c r="K27" s="70" t="s">
        <v>56</v>
      </c>
      <c r="L27" s="70" t="s">
        <v>56</v>
      </c>
    </row>
    <row r="28" spans="1:12" ht="15">
      <c r="A28" s="70"/>
      <c r="B28" s="39" t="s">
        <v>87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5">
      <c r="A29" s="70"/>
      <c r="B29" s="39" t="s">
        <v>88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30">
      <c r="A30" s="5" t="s">
        <v>89</v>
      </c>
      <c r="B30" s="39" t="s">
        <v>90</v>
      </c>
      <c r="C30" s="5" t="s">
        <v>56</v>
      </c>
      <c r="D30" s="5" t="s">
        <v>56</v>
      </c>
      <c r="E30" s="5" t="s">
        <v>56</v>
      </c>
      <c r="F30" s="5" t="s">
        <v>56</v>
      </c>
      <c r="G30" s="14" t="s">
        <v>56</v>
      </c>
      <c r="H30" s="14" t="s">
        <v>56</v>
      </c>
      <c r="I30" s="5" t="s">
        <v>56</v>
      </c>
      <c r="J30" s="14" t="s">
        <v>56</v>
      </c>
      <c r="K30" s="5" t="s">
        <v>56</v>
      </c>
      <c r="L30" s="5" t="s">
        <v>56</v>
      </c>
    </row>
    <row r="31" spans="1:12" ht="30">
      <c r="A31" s="70" t="s">
        <v>91</v>
      </c>
      <c r="B31" s="39" t="s">
        <v>92</v>
      </c>
      <c r="C31" s="70" t="s">
        <v>56</v>
      </c>
      <c r="D31" s="70" t="s">
        <v>56</v>
      </c>
      <c r="E31" s="70" t="s">
        <v>56</v>
      </c>
      <c r="F31" s="70" t="s">
        <v>56</v>
      </c>
      <c r="G31" s="70" t="s">
        <v>56</v>
      </c>
      <c r="H31" s="70" t="s">
        <v>56</v>
      </c>
      <c r="I31" s="70" t="s">
        <v>56</v>
      </c>
      <c r="J31" s="70" t="s">
        <v>56</v>
      </c>
      <c r="K31" s="70" t="s">
        <v>56</v>
      </c>
      <c r="L31" s="70" t="s">
        <v>56</v>
      </c>
    </row>
    <row r="32" spans="1:12" ht="15">
      <c r="A32" s="70"/>
      <c r="B32" s="39" t="s">
        <v>93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75">
      <c r="A33" s="5" t="s">
        <v>94</v>
      </c>
      <c r="B33" s="39" t="s">
        <v>85</v>
      </c>
      <c r="C33" s="5"/>
      <c r="D33" s="5"/>
      <c r="E33" s="5"/>
      <c r="F33" s="5"/>
      <c r="G33" s="14"/>
      <c r="H33" s="14"/>
      <c r="I33" s="5"/>
      <c r="J33" s="14"/>
      <c r="K33" s="9"/>
      <c r="L33" s="9"/>
    </row>
    <row r="34" spans="1:12">
      <c r="A34" s="5" t="s">
        <v>65</v>
      </c>
      <c r="B34" s="39" t="s">
        <v>66</v>
      </c>
      <c r="C34" s="5"/>
      <c r="D34" s="5"/>
      <c r="E34" s="5"/>
      <c r="F34" s="5"/>
      <c r="G34" s="14"/>
      <c r="H34" s="14"/>
      <c r="I34" s="5"/>
      <c r="J34" s="14"/>
      <c r="K34" s="9"/>
      <c r="L34" s="9"/>
    </row>
    <row r="35" spans="1:12" s="8" customFormat="1" ht="28.5">
      <c r="A35" s="3">
        <v>6</v>
      </c>
      <c r="B35" s="38" t="s">
        <v>95</v>
      </c>
      <c r="C35" s="3" t="s">
        <v>56</v>
      </c>
      <c r="D35" s="3" t="s">
        <v>56</v>
      </c>
      <c r="E35" s="3" t="s">
        <v>56</v>
      </c>
      <c r="F35" s="3" t="s">
        <v>56</v>
      </c>
      <c r="G35" s="17" t="s">
        <v>56</v>
      </c>
      <c r="H35" s="17" t="s">
        <v>56</v>
      </c>
      <c r="I35" s="3" t="s">
        <v>56</v>
      </c>
      <c r="J35" s="17" t="s">
        <v>56</v>
      </c>
      <c r="K35" s="3" t="s">
        <v>56</v>
      </c>
      <c r="L35" s="3" t="s">
        <v>56</v>
      </c>
    </row>
    <row r="36" spans="1:12">
      <c r="A36" s="5" t="s">
        <v>96</v>
      </c>
      <c r="B36" s="39" t="s">
        <v>97</v>
      </c>
      <c r="C36" s="6"/>
      <c r="D36" s="6"/>
      <c r="E36" s="6"/>
      <c r="F36" s="6"/>
      <c r="G36" s="6"/>
      <c r="H36" s="6"/>
      <c r="I36" s="6"/>
      <c r="J36" s="6"/>
      <c r="K36" s="9"/>
      <c r="L36" s="9"/>
    </row>
    <row r="37" spans="1:12">
      <c r="A37" s="5" t="s">
        <v>65</v>
      </c>
      <c r="B37" s="39" t="s">
        <v>66</v>
      </c>
      <c r="C37" s="6"/>
      <c r="D37" s="6"/>
      <c r="E37" s="6"/>
      <c r="F37" s="6"/>
      <c r="G37" s="6"/>
      <c r="H37" s="6"/>
      <c r="I37" s="6"/>
      <c r="J37" s="6"/>
      <c r="K37" s="9"/>
      <c r="L37" s="9"/>
    </row>
  </sheetData>
  <mergeCells count="35">
    <mergeCell ref="J27:J29"/>
    <mergeCell ref="J31:J32"/>
    <mergeCell ref="G4:H4"/>
    <mergeCell ref="F4:F5"/>
    <mergeCell ref="J3:L3"/>
    <mergeCell ref="G27:G29"/>
    <mergeCell ref="H27:H29"/>
    <mergeCell ref="G31:G32"/>
    <mergeCell ref="H31:H32"/>
    <mergeCell ref="K31:K32"/>
    <mergeCell ref="L4:L5"/>
    <mergeCell ref="F27:F29"/>
    <mergeCell ref="I27:I29"/>
    <mergeCell ref="I4:J4"/>
    <mergeCell ref="F1:L1"/>
    <mergeCell ref="A2:L2"/>
    <mergeCell ref="L27:L29"/>
    <mergeCell ref="L31:L32"/>
    <mergeCell ref="K4:K5"/>
    <mergeCell ref="K27:K29"/>
    <mergeCell ref="A31:A32"/>
    <mergeCell ref="C31:C32"/>
    <mergeCell ref="D31:D32"/>
    <mergeCell ref="E31:E32"/>
    <mergeCell ref="F31:F32"/>
    <mergeCell ref="I31:I32"/>
    <mergeCell ref="A27:A29"/>
    <mergeCell ref="C27:C29"/>
    <mergeCell ref="D27:D29"/>
    <mergeCell ref="E27:E29"/>
    <mergeCell ref="A4:A5"/>
    <mergeCell ref="B4:B5"/>
    <mergeCell ref="C4:C5"/>
    <mergeCell ref="D4:D5"/>
    <mergeCell ref="E4:E5"/>
  </mergeCells>
  <pageMargins left="0.70866141732283472" right="0.31496062992125984" top="0.55118110236220474" bottom="0.35433070866141736" header="0.31496062992125984" footer="0.31496062992125984"/>
  <pageSetup paperSize="9"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view="pageBreakPreview" zoomScale="80" zoomScaleNormal="100" zoomScaleSheetLayoutView="80" workbookViewId="0">
      <selection activeCell="J39" sqref="J39"/>
    </sheetView>
  </sheetViews>
  <sheetFormatPr defaultRowHeight="12.75"/>
  <cols>
    <col min="1" max="1" width="4.85546875" customWidth="1"/>
    <col min="2" max="2" width="34.42578125" customWidth="1"/>
    <col min="3" max="3" width="25.7109375" style="50" customWidth="1"/>
    <col min="4" max="5" width="20.7109375" style="50" customWidth="1"/>
    <col min="6" max="6" width="18.7109375" customWidth="1"/>
  </cols>
  <sheetData>
    <row r="1" spans="1:6" ht="20.25" customHeight="1">
      <c r="A1" s="85" t="s">
        <v>109</v>
      </c>
      <c r="B1" s="85"/>
      <c r="C1" s="85"/>
      <c r="D1" s="85"/>
      <c r="E1" s="85"/>
      <c r="F1" s="85"/>
    </row>
    <row r="2" spans="1:6" ht="59.25" customHeight="1" thickBot="1">
      <c r="A2" s="69" t="s">
        <v>134</v>
      </c>
      <c r="B2" s="69"/>
      <c r="C2" s="69"/>
      <c r="D2" s="69"/>
      <c r="E2" s="69"/>
      <c r="F2" s="69"/>
    </row>
    <row r="3" spans="1:6" ht="15.75" customHeight="1">
      <c r="A3" s="80" t="s">
        <v>119</v>
      </c>
      <c r="B3" s="81"/>
      <c r="C3" s="81"/>
      <c r="D3" s="81"/>
      <c r="E3" s="81"/>
      <c r="F3" s="82"/>
    </row>
    <row r="4" spans="1:6" ht="15">
      <c r="A4" s="83" t="s">
        <v>0</v>
      </c>
      <c r="B4" s="67" t="s">
        <v>1</v>
      </c>
      <c r="C4" s="67" t="s">
        <v>2</v>
      </c>
      <c r="D4" s="67"/>
      <c r="E4" s="67"/>
      <c r="F4" s="84" t="s">
        <v>3</v>
      </c>
    </row>
    <row r="5" spans="1:6" ht="59.25" customHeight="1">
      <c r="A5" s="83"/>
      <c r="B5" s="67"/>
      <c r="C5" s="47" t="s">
        <v>48</v>
      </c>
      <c r="D5" s="47" t="s">
        <v>6</v>
      </c>
      <c r="E5" s="47" t="s">
        <v>47</v>
      </c>
      <c r="F5" s="84"/>
    </row>
    <row r="6" spans="1:6" s="35" customFormat="1" ht="12">
      <c r="A6" s="33">
        <v>1</v>
      </c>
      <c r="B6" s="19">
        <v>2</v>
      </c>
      <c r="C6" s="19">
        <v>3</v>
      </c>
      <c r="D6" s="19">
        <v>4</v>
      </c>
      <c r="E6" s="19">
        <v>5</v>
      </c>
      <c r="F6" s="34">
        <v>6</v>
      </c>
    </row>
    <row r="7" spans="1:6" s="8" customFormat="1" ht="70.5" customHeight="1">
      <c r="A7" s="25" t="s">
        <v>4</v>
      </c>
      <c r="B7" s="20" t="s">
        <v>7</v>
      </c>
      <c r="C7" s="48" t="s">
        <v>131</v>
      </c>
      <c r="D7" s="48" t="s">
        <v>131</v>
      </c>
      <c r="E7" s="48" t="s">
        <v>131</v>
      </c>
      <c r="F7" s="48" t="s">
        <v>131</v>
      </c>
    </row>
    <row r="8" spans="1:6" s="24" customFormat="1" ht="25.5">
      <c r="A8" s="27" t="s">
        <v>11</v>
      </c>
      <c r="B8" s="22" t="s">
        <v>115</v>
      </c>
      <c r="C8" s="64">
        <v>0</v>
      </c>
      <c r="D8" s="36">
        <v>2</v>
      </c>
      <c r="E8" s="36">
        <v>86</v>
      </c>
      <c r="F8" s="58">
        <v>0</v>
      </c>
    </row>
    <row r="9" spans="1:6" s="24" customFormat="1" ht="15.75" customHeight="1">
      <c r="A9" s="29" t="s">
        <v>13</v>
      </c>
      <c r="B9" s="22" t="s">
        <v>116</v>
      </c>
      <c r="C9" s="64"/>
      <c r="D9" s="36"/>
      <c r="E9" s="36"/>
      <c r="F9" s="58"/>
    </row>
    <row r="10" spans="1:6" s="8" customFormat="1" ht="57">
      <c r="A10" s="25" t="s">
        <v>5</v>
      </c>
      <c r="B10" s="20" t="s">
        <v>8</v>
      </c>
      <c r="C10" s="48" t="s">
        <v>131</v>
      </c>
      <c r="D10" s="60" t="s">
        <v>131</v>
      </c>
      <c r="E10" s="60" t="s">
        <v>131</v>
      </c>
      <c r="F10" s="60" t="s">
        <v>131</v>
      </c>
    </row>
    <row r="11" spans="1:6" s="24" customFormat="1" ht="25.5">
      <c r="A11" s="29" t="s">
        <v>117</v>
      </c>
      <c r="B11" s="22" t="s">
        <v>115</v>
      </c>
      <c r="C11" s="64">
        <f>-C223</f>
        <v>0</v>
      </c>
      <c r="D11" s="36">
        <v>2</v>
      </c>
      <c r="E11" s="36">
        <v>86</v>
      </c>
      <c r="F11" s="58">
        <v>0</v>
      </c>
    </row>
    <row r="12" spans="1:6" s="24" customFormat="1" ht="16.5" customHeight="1" thickBot="1">
      <c r="A12" s="30" t="s">
        <v>118</v>
      </c>
      <c r="B12" s="31" t="s">
        <v>116</v>
      </c>
      <c r="C12" s="49"/>
      <c r="D12" s="49"/>
      <c r="E12" s="49"/>
      <c r="F12" s="32"/>
    </row>
    <row r="13" spans="1:6" ht="13.5" thickBot="1"/>
    <row r="14" spans="1:6" ht="15.75" customHeight="1">
      <c r="A14" s="80" t="s">
        <v>129</v>
      </c>
      <c r="B14" s="81"/>
      <c r="C14" s="81"/>
      <c r="D14" s="81"/>
      <c r="E14" s="81"/>
      <c r="F14" s="82"/>
    </row>
    <row r="15" spans="1:6" ht="15">
      <c r="A15" s="83" t="s">
        <v>0</v>
      </c>
      <c r="B15" s="67" t="s">
        <v>1</v>
      </c>
      <c r="C15" s="67" t="s">
        <v>2</v>
      </c>
      <c r="D15" s="67"/>
      <c r="E15" s="67"/>
      <c r="F15" s="84" t="s">
        <v>3</v>
      </c>
    </row>
    <row r="16" spans="1:6" ht="60" customHeight="1">
      <c r="A16" s="83"/>
      <c r="B16" s="67"/>
      <c r="C16" s="47" t="s">
        <v>48</v>
      </c>
      <c r="D16" s="47" t="s">
        <v>6</v>
      </c>
      <c r="E16" s="47" t="s">
        <v>47</v>
      </c>
      <c r="F16" s="84"/>
    </row>
    <row r="17" spans="1:8" s="35" customFormat="1" ht="12">
      <c r="A17" s="33">
        <v>1</v>
      </c>
      <c r="B17" s="19">
        <v>2</v>
      </c>
      <c r="C17" s="19">
        <v>3</v>
      </c>
      <c r="D17" s="19">
        <v>4</v>
      </c>
      <c r="E17" s="19">
        <v>5</v>
      </c>
      <c r="F17" s="34">
        <v>6</v>
      </c>
    </row>
    <row r="18" spans="1:8" s="8" customFormat="1" ht="73.5" customHeight="1">
      <c r="A18" s="25" t="s">
        <v>4</v>
      </c>
      <c r="B18" s="20" t="s">
        <v>7</v>
      </c>
      <c r="C18" s="48"/>
      <c r="D18" s="48"/>
      <c r="E18" s="48"/>
      <c r="F18" s="26"/>
    </row>
    <row r="19" spans="1:8" s="24" customFormat="1" ht="31.5" customHeight="1">
      <c r="A19" s="27" t="s">
        <v>11</v>
      </c>
      <c r="B19" s="22" t="s">
        <v>115</v>
      </c>
      <c r="C19" s="64">
        <v>163.18</v>
      </c>
      <c r="D19" s="64">
        <v>1</v>
      </c>
      <c r="E19" s="64">
        <v>5</v>
      </c>
      <c r="F19" s="28">
        <f>C19/D19</f>
        <v>163.18</v>
      </c>
      <c r="G19" s="59"/>
      <c r="H19" s="59"/>
    </row>
    <row r="20" spans="1:8" s="24" customFormat="1" ht="19.5" customHeight="1">
      <c r="A20" s="29" t="s">
        <v>13</v>
      </c>
      <c r="B20" s="22" t="s">
        <v>116</v>
      </c>
      <c r="C20" s="51">
        <f>SUM(C21:C25)</f>
        <v>29223.382619999997</v>
      </c>
      <c r="D20" s="64">
        <v>5</v>
      </c>
      <c r="E20" s="64"/>
      <c r="F20" s="52"/>
      <c r="G20" s="59"/>
      <c r="H20" s="59"/>
    </row>
    <row r="21" spans="1:8" s="24" customFormat="1" ht="19.5" customHeight="1">
      <c r="A21" s="29"/>
      <c r="B21" s="22"/>
      <c r="C21" s="53">
        <f>(66137.69-4724.96)*35.9%</f>
        <v>22047.17007</v>
      </c>
      <c r="D21" s="19">
        <v>1</v>
      </c>
      <c r="E21" s="19">
        <v>930</v>
      </c>
      <c r="F21" s="52">
        <f t="shared" ref="F21:F25" si="0">C21/D21</f>
        <v>22047.17007</v>
      </c>
      <c r="G21" s="59"/>
      <c r="H21" s="59"/>
    </row>
    <row r="22" spans="1:8" s="24" customFormat="1" ht="19.5" customHeight="1">
      <c r="A22" s="29"/>
      <c r="B22" s="22"/>
      <c r="C22" s="53">
        <f>(12246-1499)*35.9%</f>
        <v>3858.1729999999998</v>
      </c>
      <c r="D22" s="19">
        <v>1</v>
      </c>
      <c r="E22" s="61">
        <v>141</v>
      </c>
      <c r="F22" s="52">
        <f t="shared" si="0"/>
        <v>3858.1729999999998</v>
      </c>
      <c r="G22" s="59"/>
      <c r="H22" s="59"/>
    </row>
    <row r="23" spans="1:8" s="24" customFormat="1" ht="19.5" customHeight="1">
      <c r="A23" s="29"/>
      <c r="B23" s="22"/>
      <c r="C23" s="53">
        <f>(4898.4-597.85)*35.9%</f>
        <v>1543.8974499999997</v>
      </c>
      <c r="D23" s="19">
        <v>1</v>
      </c>
      <c r="E23" s="61">
        <v>56</v>
      </c>
      <c r="F23" s="52">
        <f t="shared" si="0"/>
        <v>1543.8974499999997</v>
      </c>
      <c r="G23" s="59"/>
      <c r="H23" s="59"/>
    </row>
    <row r="24" spans="1:8" s="24" customFormat="1" ht="19.5" customHeight="1">
      <c r="A24" s="29"/>
      <c r="B24" s="22"/>
      <c r="C24" s="53">
        <f>(878.97-107.64)*35.9%</f>
        <v>276.90746999999999</v>
      </c>
      <c r="D24" s="19">
        <v>1</v>
      </c>
      <c r="E24" s="61">
        <v>20</v>
      </c>
      <c r="F24" s="52">
        <f t="shared" si="0"/>
        <v>276.90746999999999</v>
      </c>
      <c r="G24" s="59"/>
      <c r="H24" s="59"/>
    </row>
    <row r="25" spans="1:8" s="24" customFormat="1" ht="19.5" customHeight="1">
      <c r="A25" s="29"/>
      <c r="B25" s="22"/>
      <c r="C25" s="53">
        <f>(4752.38-581.81)*35.9%</f>
        <v>1497.2346299999999</v>
      </c>
      <c r="D25" s="19">
        <v>1</v>
      </c>
      <c r="E25" s="61">
        <v>30</v>
      </c>
      <c r="F25" s="52">
        <f t="shared" si="0"/>
        <v>1497.2346299999999</v>
      </c>
      <c r="G25" s="59"/>
      <c r="H25" s="59"/>
    </row>
    <row r="26" spans="1:8" s="8" customFormat="1" ht="57">
      <c r="A26" s="25" t="s">
        <v>5</v>
      </c>
      <c r="B26" s="20" t="s">
        <v>8</v>
      </c>
      <c r="C26" s="48"/>
      <c r="D26" s="48"/>
      <c r="E26" s="60"/>
      <c r="F26" s="26"/>
    </row>
    <row r="27" spans="1:8" s="24" customFormat="1" ht="25.5">
      <c r="A27" s="29" t="s">
        <v>117</v>
      </c>
      <c r="B27" s="22" t="s">
        <v>115</v>
      </c>
      <c r="C27" s="64">
        <v>291.36</v>
      </c>
      <c r="D27" s="64">
        <v>1</v>
      </c>
      <c r="E27" s="36">
        <v>5</v>
      </c>
      <c r="F27" s="28">
        <f>C27/D27</f>
        <v>291.36</v>
      </c>
    </row>
    <row r="28" spans="1:8" s="24" customFormat="1" ht="18.75" customHeight="1">
      <c r="A28" s="29" t="s">
        <v>118</v>
      </c>
      <c r="B28" s="22" t="s">
        <v>116</v>
      </c>
      <c r="C28" s="51">
        <f>SUM(C29:C33)</f>
        <v>52178.797379999996</v>
      </c>
      <c r="D28" s="64">
        <v>5</v>
      </c>
      <c r="E28" s="36"/>
      <c r="F28" s="52"/>
    </row>
    <row r="29" spans="1:8" s="24" customFormat="1" ht="19.5" customHeight="1">
      <c r="A29" s="54"/>
      <c r="B29" s="55"/>
      <c r="C29" s="56">
        <f>(66137.69-4724.96)*64.1%</f>
        <v>39365.559929999996</v>
      </c>
      <c r="D29" s="57">
        <v>1</v>
      </c>
      <c r="E29" s="62">
        <v>930</v>
      </c>
      <c r="F29" s="52">
        <f t="shared" ref="F29:F33" si="1">C29/D29</f>
        <v>39365.559929999996</v>
      </c>
    </row>
    <row r="30" spans="1:8" s="24" customFormat="1" ht="19.5" customHeight="1">
      <c r="A30" s="29"/>
      <c r="B30" s="22"/>
      <c r="C30" s="53">
        <f>(12246-1499)*64.1%</f>
        <v>6888.8269999999993</v>
      </c>
      <c r="D30" s="19">
        <v>1</v>
      </c>
      <c r="E30" s="61">
        <v>141</v>
      </c>
      <c r="F30" s="52">
        <f t="shared" si="1"/>
        <v>6888.8269999999993</v>
      </c>
    </row>
    <row r="31" spans="1:8" s="24" customFormat="1" ht="19.5" customHeight="1">
      <c r="A31" s="29"/>
      <c r="B31" s="22"/>
      <c r="C31" s="53">
        <f>(4898.4-597.85)*64.1%</f>
        <v>2756.6525499999993</v>
      </c>
      <c r="D31" s="19">
        <v>1</v>
      </c>
      <c r="E31" s="61">
        <v>56</v>
      </c>
      <c r="F31" s="52">
        <f t="shared" si="1"/>
        <v>2756.6525499999993</v>
      </c>
    </row>
    <row r="32" spans="1:8" s="24" customFormat="1" ht="19.5" customHeight="1">
      <c r="A32" s="29"/>
      <c r="B32" s="22"/>
      <c r="C32" s="53">
        <f>(878.97-107.64)*64.1%</f>
        <v>494.42252999999994</v>
      </c>
      <c r="D32" s="19">
        <v>1</v>
      </c>
      <c r="E32" s="61">
        <v>20</v>
      </c>
      <c r="F32" s="52">
        <f t="shared" si="1"/>
        <v>494.42252999999994</v>
      </c>
    </row>
    <row r="33" spans="1:8" s="24" customFormat="1" ht="19.5" customHeight="1">
      <c r="A33" s="29"/>
      <c r="B33" s="22"/>
      <c r="C33" s="53">
        <f>(4752.38-581.81)*64.1%</f>
        <v>2673.3353699999993</v>
      </c>
      <c r="D33" s="19">
        <v>1</v>
      </c>
      <c r="E33" s="61">
        <v>30</v>
      </c>
      <c r="F33" s="52">
        <f t="shared" si="1"/>
        <v>2673.3353699999993</v>
      </c>
    </row>
    <row r="34" spans="1:8" ht="13.5" thickBot="1"/>
    <row r="35" spans="1:8" ht="15.75" customHeight="1">
      <c r="A35" s="80" t="s">
        <v>136</v>
      </c>
      <c r="B35" s="81"/>
      <c r="C35" s="81"/>
      <c r="D35" s="81"/>
      <c r="E35" s="81"/>
      <c r="F35" s="82"/>
    </row>
    <row r="36" spans="1:8" ht="15">
      <c r="A36" s="83" t="s">
        <v>0</v>
      </c>
      <c r="B36" s="67" t="s">
        <v>1</v>
      </c>
      <c r="C36" s="67" t="s">
        <v>2</v>
      </c>
      <c r="D36" s="67"/>
      <c r="E36" s="67"/>
      <c r="F36" s="84" t="s">
        <v>3</v>
      </c>
    </row>
    <row r="37" spans="1:8" ht="60" customHeight="1">
      <c r="A37" s="83"/>
      <c r="B37" s="67"/>
      <c r="C37" s="47" t="s">
        <v>48</v>
      </c>
      <c r="D37" s="47" t="s">
        <v>6</v>
      </c>
      <c r="E37" s="47" t="s">
        <v>47</v>
      </c>
      <c r="F37" s="84"/>
    </row>
    <row r="38" spans="1:8" s="35" customFormat="1" ht="12">
      <c r="A38" s="33">
        <v>1</v>
      </c>
      <c r="B38" s="19">
        <v>2</v>
      </c>
      <c r="C38" s="19">
        <v>3</v>
      </c>
      <c r="D38" s="19">
        <v>4</v>
      </c>
      <c r="E38" s="19">
        <v>5</v>
      </c>
      <c r="F38" s="34">
        <v>6</v>
      </c>
    </row>
    <row r="39" spans="1:8" s="8" customFormat="1" ht="73.5" customHeight="1">
      <c r="A39" s="25" t="s">
        <v>4</v>
      </c>
      <c r="B39" s="20" t="s">
        <v>7</v>
      </c>
      <c r="C39" s="48"/>
      <c r="D39" s="48"/>
      <c r="E39" s="48"/>
      <c r="F39" s="26"/>
    </row>
    <row r="40" spans="1:8" s="24" customFormat="1" ht="31.5" customHeight="1">
      <c r="A40" s="27" t="s">
        <v>11</v>
      </c>
      <c r="B40" s="22" t="s">
        <v>115</v>
      </c>
      <c r="C40" s="46"/>
      <c r="D40" s="46"/>
      <c r="E40" s="46"/>
      <c r="F40" s="28"/>
      <c r="G40" s="59"/>
      <c r="H40" s="59"/>
    </row>
    <row r="41" spans="1:8" s="24" customFormat="1" ht="19.5" customHeight="1">
      <c r="A41" s="29" t="s">
        <v>13</v>
      </c>
      <c r="B41" s="22" t="s">
        <v>116</v>
      </c>
      <c r="C41" s="51">
        <f>C42+C43</f>
        <v>2090.5699999999997</v>
      </c>
      <c r="D41" s="46">
        <v>2</v>
      </c>
      <c r="E41" s="46"/>
      <c r="F41" s="52"/>
      <c r="G41" s="59"/>
      <c r="H41" s="59"/>
    </row>
    <row r="42" spans="1:8" s="24" customFormat="1" ht="19.5" customHeight="1">
      <c r="A42" s="29"/>
      <c r="B42" s="22"/>
      <c r="C42" s="92">
        <v>1037.57</v>
      </c>
      <c r="D42" s="64">
        <v>1</v>
      </c>
      <c r="E42" s="64">
        <v>30</v>
      </c>
      <c r="F42" s="52">
        <f t="shared" ref="F42:F43" si="2">C42/D42</f>
        <v>1037.57</v>
      </c>
      <c r="G42" s="59"/>
      <c r="H42" s="59"/>
    </row>
    <row r="43" spans="1:8" s="24" customFormat="1" ht="19.5" customHeight="1">
      <c r="A43" s="29"/>
      <c r="B43" s="22"/>
      <c r="C43" s="92">
        <v>1053</v>
      </c>
      <c r="D43" s="64">
        <v>1</v>
      </c>
      <c r="E43" s="64">
        <v>175</v>
      </c>
      <c r="F43" s="52">
        <f t="shared" si="2"/>
        <v>1053</v>
      </c>
      <c r="G43" s="59"/>
      <c r="H43" s="59"/>
    </row>
    <row r="44" spans="1:8" s="8" customFormat="1" ht="57">
      <c r="A44" s="25" t="s">
        <v>5</v>
      </c>
      <c r="B44" s="20" t="s">
        <v>8</v>
      </c>
      <c r="C44" s="93"/>
      <c r="D44" s="48"/>
      <c r="E44" s="60"/>
      <c r="F44" s="26"/>
    </row>
    <row r="45" spans="1:8" s="24" customFormat="1" ht="25.5">
      <c r="A45" s="29" t="s">
        <v>117</v>
      </c>
      <c r="B45" s="22" t="s">
        <v>115</v>
      </c>
      <c r="C45" s="63"/>
      <c r="D45" s="64"/>
      <c r="E45" s="36"/>
      <c r="F45" s="28"/>
    </row>
    <row r="46" spans="1:8" s="24" customFormat="1" ht="18.75" customHeight="1">
      <c r="A46" s="29" t="s">
        <v>118</v>
      </c>
      <c r="B46" s="22" t="s">
        <v>116</v>
      </c>
      <c r="C46" s="92">
        <f>C47+C48</f>
        <v>8362.2799999999988</v>
      </c>
      <c r="D46" s="64">
        <v>2</v>
      </c>
      <c r="E46" s="64"/>
      <c r="F46" s="52"/>
    </row>
    <row r="47" spans="1:8" s="24" customFormat="1" ht="19.5" customHeight="1">
      <c r="A47" s="54"/>
      <c r="B47" s="55"/>
      <c r="C47" s="92">
        <v>4150</v>
      </c>
      <c r="D47" s="64">
        <v>1</v>
      </c>
      <c r="E47" s="64">
        <v>30</v>
      </c>
      <c r="F47" s="52">
        <f t="shared" ref="F47:F48" si="3">C47/D47</f>
        <v>4150</v>
      </c>
    </row>
    <row r="48" spans="1:8" s="24" customFormat="1" ht="19.5" customHeight="1">
      <c r="A48" s="29"/>
      <c r="B48" s="22"/>
      <c r="C48" s="92">
        <v>4212.28</v>
      </c>
      <c r="D48" s="64">
        <v>1</v>
      </c>
      <c r="E48" s="64">
        <v>175</v>
      </c>
      <c r="F48" s="52">
        <f t="shared" si="3"/>
        <v>4212.28</v>
      </c>
    </row>
  </sheetData>
  <mergeCells count="17">
    <mergeCell ref="A1:F1"/>
    <mergeCell ref="A2:F2"/>
    <mergeCell ref="A14:F14"/>
    <mergeCell ref="A15:A16"/>
    <mergeCell ref="B15:B16"/>
    <mergeCell ref="C15:E15"/>
    <mergeCell ref="F15:F16"/>
    <mergeCell ref="A4:A5"/>
    <mergeCell ref="B4:B5"/>
    <mergeCell ref="C4:E4"/>
    <mergeCell ref="F4:F5"/>
    <mergeCell ref="A3:F3"/>
    <mergeCell ref="A35:F35"/>
    <mergeCell ref="A36:A37"/>
    <mergeCell ref="B36:B37"/>
    <mergeCell ref="C36:E36"/>
    <mergeCell ref="F36:F37"/>
  </mergeCells>
  <pageMargins left="0.7" right="0.7" top="0.75" bottom="0.75" header="0.3" footer="0.3"/>
  <pageSetup paperSize="9"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zoomScale="90" zoomScaleNormal="80" zoomScaleSheetLayoutView="90" workbookViewId="0">
      <selection activeCell="F35" sqref="F35"/>
    </sheetView>
  </sheetViews>
  <sheetFormatPr defaultRowHeight="12.75"/>
  <cols>
    <col min="1" max="1" width="7.28515625" bestFit="1" customWidth="1"/>
    <col min="2" max="2" width="42.42578125" customWidth="1"/>
    <col min="3" max="8" width="14.5703125" customWidth="1"/>
  </cols>
  <sheetData>
    <row r="1" spans="1:8" ht="22.5" customHeight="1">
      <c r="A1" s="85" t="s">
        <v>110</v>
      </c>
      <c r="B1" s="85"/>
      <c r="C1" s="85"/>
      <c r="D1" s="85"/>
      <c r="E1" s="85"/>
      <c r="F1" s="85"/>
      <c r="G1" s="85"/>
      <c r="H1" s="85"/>
    </row>
    <row r="2" spans="1:8" ht="83.25" customHeight="1">
      <c r="A2" s="69" t="s">
        <v>137</v>
      </c>
      <c r="B2" s="69"/>
      <c r="C2" s="69"/>
      <c r="D2" s="69"/>
      <c r="E2" s="69"/>
      <c r="F2" s="69"/>
      <c r="G2" s="69"/>
      <c r="H2" s="69"/>
    </row>
    <row r="3" spans="1:8" ht="21" customHeight="1">
      <c r="A3" s="41"/>
      <c r="B3" s="41"/>
      <c r="C3" s="41"/>
      <c r="D3" s="41"/>
      <c r="E3" s="41"/>
      <c r="F3" s="41"/>
      <c r="G3" s="41"/>
      <c r="H3" s="41" t="s">
        <v>49</v>
      </c>
    </row>
    <row r="4" spans="1:8" ht="115.5" customHeight="1">
      <c r="A4" s="67" t="s">
        <v>0</v>
      </c>
      <c r="B4" s="67" t="s">
        <v>9</v>
      </c>
      <c r="C4" s="70" t="s">
        <v>132</v>
      </c>
      <c r="D4" s="70"/>
      <c r="E4" s="70"/>
      <c r="F4" s="70" t="s">
        <v>133</v>
      </c>
      <c r="G4" s="70"/>
      <c r="H4" s="70"/>
    </row>
    <row r="5" spans="1:8" ht="30">
      <c r="A5" s="67"/>
      <c r="B5" s="67"/>
      <c r="C5" s="42" t="s">
        <v>114</v>
      </c>
      <c r="D5" s="42" t="s">
        <v>130</v>
      </c>
      <c r="E5" s="42" t="s">
        <v>138</v>
      </c>
      <c r="F5" s="65" t="s">
        <v>114</v>
      </c>
      <c r="G5" s="65" t="s">
        <v>130</v>
      </c>
      <c r="H5" s="65" t="s">
        <v>138</v>
      </c>
    </row>
    <row r="6" spans="1:8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21.75" customHeight="1">
      <c r="A7" s="86" t="s">
        <v>124</v>
      </c>
      <c r="B7" s="87"/>
      <c r="C7" s="87"/>
      <c r="D7" s="87"/>
      <c r="E7" s="87"/>
      <c r="F7" s="87"/>
      <c r="G7" s="87"/>
      <c r="H7" s="88"/>
    </row>
    <row r="8" spans="1:8" ht="30">
      <c r="A8" s="1" t="s">
        <v>4</v>
      </c>
      <c r="B8" s="2" t="s">
        <v>10</v>
      </c>
      <c r="C8" s="2" t="s">
        <v>131</v>
      </c>
      <c r="D8" s="43">
        <f>0.45454*35.9%</f>
        <v>0.16317985999999998</v>
      </c>
      <c r="E8" s="43" t="s">
        <v>131</v>
      </c>
      <c r="F8" s="2" t="s">
        <v>131</v>
      </c>
      <c r="G8" s="43">
        <f>0.45454*64.1%</f>
        <v>0.29136013999999993</v>
      </c>
      <c r="H8" s="43" t="s">
        <v>131</v>
      </c>
    </row>
    <row r="9" spans="1:8" ht="15">
      <c r="A9" s="1" t="s">
        <v>11</v>
      </c>
      <c r="B9" s="2" t="s">
        <v>12</v>
      </c>
      <c r="C9" s="2"/>
      <c r="D9" s="2"/>
      <c r="E9" s="2"/>
      <c r="F9" s="2"/>
      <c r="G9" s="2"/>
      <c r="H9" s="2"/>
    </row>
    <row r="10" spans="1:8" ht="15">
      <c r="A10" s="1" t="s">
        <v>13</v>
      </c>
      <c r="B10" s="2" t="s">
        <v>14</v>
      </c>
      <c r="C10" s="2"/>
      <c r="D10" s="2"/>
      <c r="E10" s="2"/>
      <c r="F10" s="2"/>
      <c r="G10" s="2"/>
      <c r="H10" s="2"/>
    </row>
    <row r="11" spans="1:8" ht="15">
      <c r="A11" s="1" t="s">
        <v>15</v>
      </c>
      <c r="B11" s="2" t="s">
        <v>16</v>
      </c>
      <c r="C11" s="2"/>
      <c r="D11" s="43">
        <f>0.12863*35.9%</f>
        <v>4.6178169999999998E-2</v>
      </c>
      <c r="E11" s="43"/>
      <c r="F11" s="2"/>
      <c r="G11" s="43">
        <f>0.12863*64.1%</f>
        <v>8.245182999999999E-2</v>
      </c>
      <c r="H11" s="43"/>
    </row>
    <row r="12" spans="1:8" ht="15">
      <c r="A12" s="1" t="s">
        <v>17</v>
      </c>
      <c r="B12" s="2" t="s">
        <v>18</v>
      </c>
      <c r="C12" s="2"/>
      <c r="D12" s="43">
        <f>0.0391*35.9%</f>
        <v>1.40369E-2</v>
      </c>
      <c r="E12" s="43"/>
      <c r="F12" s="2"/>
      <c r="G12" s="43">
        <f>0.0391*64.1%</f>
        <v>2.5063099999999998E-2</v>
      </c>
      <c r="H12" s="43"/>
    </row>
    <row r="13" spans="1:8" ht="15">
      <c r="A13" s="1" t="s">
        <v>19</v>
      </c>
      <c r="B13" s="2" t="s">
        <v>20</v>
      </c>
      <c r="C13" s="2"/>
      <c r="D13" s="2"/>
      <c r="E13" s="2"/>
      <c r="F13" s="2"/>
      <c r="G13" s="43"/>
      <c r="H13" s="43"/>
    </row>
    <row r="14" spans="1:8" ht="30">
      <c r="A14" s="1" t="s">
        <v>21</v>
      </c>
      <c r="B14" s="2" t="s">
        <v>22</v>
      </c>
      <c r="C14" s="2"/>
      <c r="D14" s="2"/>
      <c r="E14" s="2"/>
      <c r="F14" s="2"/>
      <c r="G14" s="43"/>
      <c r="H14" s="43"/>
    </row>
    <row r="15" spans="1:8" ht="45">
      <c r="A15" s="1" t="s">
        <v>23</v>
      </c>
      <c r="B15" s="2" t="s">
        <v>24</v>
      </c>
      <c r="C15" s="2"/>
      <c r="D15" s="2"/>
      <c r="E15" s="2"/>
      <c r="F15" s="2"/>
      <c r="G15" s="43"/>
      <c r="H15" s="43"/>
    </row>
    <row r="16" spans="1:8" ht="30">
      <c r="A16" s="1" t="s">
        <v>25</v>
      </c>
      <c r="B16" s="2" t="s">
        <v>26</v>
      </c>
      <c r="C16" s="2"/>
      <c r="D16" s="2"/>
      <c r="E16" s="2"/>
      <c r="F16" s="2"/>
      <c r="G16" s="43"/>
      <c r="H16" s="43"/>
    </row>
    <row r="17" spans="1:8" ht="15">
      <c r="A17" s="1" t="s">
        <v>27</v>
      </c>
      <c r="B17" s="2" t="s">
        <v>28</v>
      </c>
      <c r="C17" s="2"/>
      <c r="D17" s="2"/>
      <c r="E17" s="2"/>
      <c r="F17" s="2"/>
      <c r="G17" s="43"/>
      <c r="H17" s="43"/>
    </row>
    <row r="18" spans="1:8" ht="30">
      <c r="A18" s="1" t="s">
        <v>29</v>
      </c>
      <c r="B18" s="2" t="s">
        <v>30</v>
      </c>
      <c r="C18" s="2"/>
      <c r="D18" s="2"/>
      <c r="E18" s="2"/>
      <c r="F18" s="2"/>
      <c r="G18" s="43"/>
      <c r="H18" s="43"/>
    </row>
    <row r="19" spans="1:8" ht="45">
      <c r="A19" s="1" t="s">
        <v>31</v>
      </c>
      <c r="B19" s="2" t="s">
        <v>32</v>
      </c>
      <c r="C19" s="2"/>
      <c r="D19" s="2"/>
      <c r="E19" s="2"/>
      <c r="F19" s="2"/>
      <c r="G19" s="43"/>
      <c r="H19" s="43"/>
    </row>
    <row r="20" spans="1:8" ht="15">
      <c r="A20" s="1" t="s">
        <v>33</v>
      </c>
      <c r="B20" s="2" t="s">
        <v>34</v>
      </c>
      <c r="C20" s="2"/>
      <c r="D20" s="2"/>
      <c r="E20" s="2"/>
      <c r="F20" s="2"/>
      <c r="G20" s="43"/>
      <c r="H20" s="43"/>
    </row>
    <row r="21" spans="1:8" ht="30">
      <c r="A21" s="1" t="s">
        <v>35</v>
      </c>
      <c r="B21" s="2" t="s">
        <v>36</v>
      </c>
      <c r="C21" s="2"/>
      <c r="D21" s="43">
        <f>0.28681*35.9%</f>
        <v>0.10296479</v>
      </c>
      <c r="E21" s="43"/>
      <c r="F21" s="2"/>
      <c r="G21" s="43">
        <f>0.28681*64.1%</f>
        <v>0.18384520999999998</v>
      </c>
      <c r="H21" s="43"/>
    </row>
    <row r="22" spans="1:8" ht="15">
      <c r="A22" s="1" t="s">
        <v>37</v>
      </c>
      <c r="B22" s="2" t="s">
        <v>38</v>
      </c>
      <c r="C22" s="2"/>
      <c r="D22" s="2"/>
      <c r="E22" s="2"/>
      <c r="F22" s="2"/>
      <c r="G22" s="2"/>
      <c r="H22" s="2"/>
    </row>
    <row r="23" spans="1:8" ht="15">
      <c r="A23" s="1" t="s">
        <v>39</v>
      </c>
      <c r="B23" s="2" t="s">
        <v>40</v>
      </c>
      <c r="C23" s="2"/>
      <c r="D23" s="2"/>
      <c r="E23" s="2"/>
      <c r="F23" s="2"/>
      <c r="G23" s="2"/>
      <c r="H23" s="2"/>
    </row>
    <row r="24" spans="1:8" ht="15">
      <c r="A24" s="1" t="s">
        <v>41</v>
      </c>
      <c r="B24" s="2" t="s">
        <v>42</v>
      </c>
      <c r="C24" s="2"/>
      <c r="D24" s="2"/>
      <c r="E24" s="2"/>
      <c r="F24" s="2"/>
      <c r="G24" s="2"/>
      <c r="H24" s="2"/>
    </row>
    <row r="25" spans="1:8" ht="15">
      <c r="A25" s="1" t="s">
        <v>43</v>
      </c>
      <c r="B25" s="2" t="s">
        <v>44</v>
      </c>
      <c r="C25" s="2"/>
      <c r="D25" s="2"/>
      <c r="E25" s="2"/>
      <c r="F25" s="2"/>
      <c r="G25" s="2"/>
      <c r="H25" s="2"/>
    </row>
    <row r="26" spans="1:8" ht="30">
      <c r="A26" s="1" t="s">
        <v>45</v>
      </c>
      <c r="B26" s="2" t="s">
        <v>46</v>
      </c>
      <c r="C26" s="2"/>
      <c r="D26" s="2"/>
      <c r="E26" s="2"/>
      <c r="F26" s="2"/>
      <c r="G26" s="2"/>
      <c r="H26" s="2"/>
    </row>
    <row r="27" spans="1:8" ht="21.75" customHeight="1">
      <c r="A27" s="86" t="s">
        <v>125</v>
      </c>
      <c r="B27" s="87"/>
      <c r="C27" s="87"/>
      <c r="D27" s="87"/>
      <c r="E27" s="87"/>
      <c r="F27" s="87"/>
      <c r="G27" s="87"/>
      <c r="H27" s="88"/>
    </row>
    <row r="28" spans="1:8" ht="30">
      <c r="A28" s="16" t="s">
        <v>4</v>
      </c>
      <c r="B28" s="2" t="s">
        <v>10</v>
      </c>
      <c r="C28" s="2" t="s">
        <v>131</v>
      </c>
      <c r="D28" s="43">
        <f>(66.13769-4.72496+19.98945)*35.9%</f>
        <v>29.223382619999999</v>
      </c>
      <c r="E28" s="43">
        <v>2.09</v>
      </c>
      <c r="F28" s="2" t="s">
        <v>131</v>
      </c>
      <c r="G28" s="43">
        <f>(66.13769-4.72496+19.98945)*64.1%</f>
        <v>52.178797379999992</v>
      </c>
      <c r="H28" s="43">
        <v>8.36</v>
      </c>
    </row>
    <row r="29" spans="1:8" ht="15">
      <c r="A29" s="16" t="s">
        <v>11</v>
      </c>
      <c r="B29" s="2" t="s">
        <v>12</v>
      </c>
      <c r="C29" s="2"/>
      <c r="D29" s="44">
        <v>19.891210000000001</v>
      </c>
      <c r="E29" s="44" t="s">
        <v>131</v>
      </c>
      <c r="F29" s="2"/>
      <c r="G29" s="2"/>
      <c r="H29" s="2" t="s">
        <v>131</v>
      </c>
    </row>
    <row r="30" spans="1:8" ht="15">
      <c r="A30" s="16" t="s">
        <v>13</v>
      </c>
      <c r="B30" s="2" t="s">
        <v>14</v>
      </c>
      <c r="C30" s="2"/>
      <c r="D30" s="45"/>
      <c r="E30" s="45"/>
      <c r="F30" s="2"/>
      <c r="G30" s="2"/>
      <c r="H30" s="2"/>
    </row>
    <row r="31" spans="1:8" ht="15">
      <c r="A31" s="16" t="s">
        <v>15</v>
      </c>
      <c r="B31" s="2" t="s">
        <v>16</v>
      </c>
      <c r="C31" s="2"/>
      <c r="D31" s="44">
        <f>(D28-D29)*24%</f>
        <v>2.2397214287999994</v>
      </c>
      <c r="E31" s="44">
        <f>E28/1.3028</f>
        <v>1.6042370279398219</v>
      </c>
      <c r="F31" s="2"/>
      <c r="G31" s="43">
        <f>G28*24%</f>
        <v>12.522911371199998</v>
      </c>
      <c r="H31" s="43">
        <f>H28/1.3028</f>
        <v>6.4169481117592877</v>
      </c>
    </row>
    <row r="32" spans="1:8" ht="15">
      <c r="A32" s="16" t="s">
        <v>17</v>
      </c>
      <c r="B32" s="2" t="s">
        <v>18</v>
      </c>
      <c r="C32" s="2"/>
      <c r="D32" s="44">
        <f>(D28-D29)*7.4%</f>
        <v>0.69058077387999994</v>
      </c>
      <c r="E32" s="44">
        <f>E28-E31</f>
        <v>0.48576297206017793</v>
      </c>
      <c r="F32" s="2"/>
      <c r="G32" s="43">
        <f>G28*7.4%</f>
        <v>3.8612310061200001</v>
      </c>
      <c r="H32" s="43">
        <f>H28-H31</f>
        <v>1.9430518882407117</v>
      </c>
    </row>
    <row r="33" spans="1:8" ht="15">
      <c r="A33" s="16" t="s">
        <v>19</v>
      </c>
      <c r="B33" s="2" t="s">
        <v>20</v>
      </c>
      <c r="C33" s="2"/>
      <c r="D33" s="45"/>
      <c r="E33" s="45"/>
      <c r="F33" s="2"/>
      <c r="G33" s="2"/>
      <c r="H33" s="2"/>
    </row>
    <row r="34" spans="1:8" ht="30">
      <c r="A34" s="16" t="s">
        <v>21</v>
      </c>
      <c r="B34" s="2" t="s">
        <v>22</v>
      </c>
      <c r="C34" s="2"/>
      <c r="D34" s="45"/>
      <c r="E34" s="45"/>
      <c r="F34" s="2"/>
      <c r="G34" s="2"/>
      <c r="H34" s="2"/>
    </row>
    <row r="35" spans="1:8" ht="45">
      <c r="A35" s="16" t="s">
        <v>23</v>
      </c>
      <c r="B35" s="2" t="s">
        <v>24</v>
      </c>
      <c r="C35" s="2"/>
      <c r="D35" s="45"/>
      <c r="E35" s="45"/>
      <c r="F35" s="2"/>
      <c r="G35" s="2"/>
      <c r="H35" s="2"/>
    </row>
    <row r="36" spans="1:8" ht="30">
      <c r="A36" s="16" t="s">
        <v>25</v>
      </c>
      <c r="B36" s="2" t="s">
        <v>26</v>
      </c>
      <c r="C36" s="2"/>
      <c r="D36" s="45"/>
      <c r="E36" s="45"/>
      <c r="F36" s="2"/>
      <c r="G36" s="2"/>
      <c r="H36" s="2"/>
    </row>
    <row r="37" spans="1:8" ht="15">
      <c r="A37" s="16" t="s">
        <v>27</v>
      </c>
      <c r="B37" s="2" t="s">
        <v>28</v>
      </c>
      <c r="C37" s="2"/>
      <c r="D37" s="45"/>
      <c r="E37" s="45"/>
      <c r="F37" s="2"/>
      <c r="G37" s="2"/>
      <c r="H37" s="2"/>
    </row>
    <row r="38" spans="1:8" ht="30">
      <c r="A38" s="16" t="s">
        <v>29</v>
      </c>
      <c r="B38" s="2" t="s">
        <v>30</v>
      </c>
      <c r="C38" s="2"/>
      <c r="D38" s="45"/>
      <c r="E38" s="45"/>
      <c r="F38" s="2"/>
      <c r="G38" s="2"/>
      <c r="H38" s="2"/>
    </row>
    <row r="39" spans="1:8" ht="45">
      <c r="A39" s="16" t="s">
        <v>31</v>
      </c>
      <c r="B39" s="2" t="s">
        <v>32</v>
      </c>
      <c r="C39" s="2"/>
      <c r="D39" s="45"/>
      <c r="E39" s="45"/>
      <c r="F39" s="2"/>
      <c r="G39" s="2"/>
      <c r="H39" s="2"/>
    </row>
    <row r="40" spans="1:8" ht="15">
      <c r="A40" s="16" t="s">
        <v>33</v>
      </c>
      <c r="B40" s="2" t="s">
        <v>34</v>
      </c>
      <c r="C40" s="2"/>
      <c r="D40" s="45"/>
      <c r="E40" s="45"/>
      <c r="F40" s="2"/>
      <c r="G40" s="2"/>
      <c r="H40" s="2"/>
    </row>
    <row r="41" spans="1:8" ht="30">
      <c r="A41" s="16" t="s">
        <v>35</v>
      </c>
      <c r="B41" s="2" t="s">
        <v>36</v>
      </c>
      <c r="C41" s="2"/>
      <c r="D41" s="44">
        <f>(D28-D29)*68.6%</f>
        <v>6.4018704173199978</v>
      </c>
      <c r="E41" s="44"/>
      <c r="F41" s="2"/>
      <c r="G41" s="43"/>
      <c r="H41" s="43"/>
    </row>
    <row r="42" spans="1:8" ht="15">
      <c r="A42" s="16" t="s">
        <v>37</v>
      </c>
      <c r="B42" s="2" t="s">
        <v>38</v>
      </c>
      <c r="C42" s="2"/>
      <c r="D42" s="2"/>
      <c r="E42" s="2"/>
      <c r="F42" s="2"/>
      <c r="G42" s="2"/>
      <c r="H42" s="2"/>
    </row>
    <row r="43" spans="1:8" ht="15">
      <c r="A43" s="16" t="s">
        <v>39</v>
      </c>
      <c r="B43" s="2" t="s">
        <v>40</v>
      </c>
      <c r="C43" s="2"/>
      <c r="D43" s="2"/>
      <c r="E43" s="2"/>
      <c r="F43" s="2"/>
      <c r="G43" s="2"/>
      <c r="H43" s="2"/>
    </row>
    <row r="44" spans="1:8" ht="15">
      <c r="A44" s="16" t="s">
        <v>41</v>
      </c>
      <c r="B44" s="2" t="s">
        <v>42</v>
      </c>
      <c r="C44" s="2"/>
      <c r="D44" s="2"/>
      <c r="E44" s="2"/>
      <c r="F44" s="2"/>
      <c r="G44" s="2"/>
      <c r="H44" s="2"/>
    </row>
    <row r="45" spans="1:8" ht="15">
      <c r="A45" s="16" t="s">
        <v>43</v>
      </c>
      <c r="B45" s="2" t="s">
        <v>44</v>
      </c>
      <c r="C45" s="2"/>
      <c r="D45" s="2"/>
      <c r="E45" s="2"/>
      <c r="F45" s="2"/>
      <c r="G45" s="2"/>
      <c r="H45" s="2"/>
    </row>
    <row r="46" spans="1:8" ht="30">
      <c r="A46" s="16" t="s">
        <v>45</v>
      </c>
      <c r="B46" s="2" t="s">
        <v>46</v>
      </c>
      <c r="C46" s="2"/>
      <c r="D46" s="2"/>
      <c r="E46" s="2"/>
      <c r="F46" s="2"/>
      <c r="G46" s="2"/>
      <c r="H46" s="2"/>
    </row>
  </sheetData>
  <mergeCells count="8">
    <mergeCell ref="A7:H7"/>
    <mergeCell ref="A27:H27"/>
    <mergeCell ref="A1:H1"/>
    <mergeCell ref="C4:E4"/>
    <mergeCell ref="F4:H4"/>
    <mergeCell ref="B4:B5"/>
    <mergeCell ref="A4:A5"/>
    <mergeCell ref="A2:H2"/>
  </mergeCells>
  <pageMargins left="0.70866141732283472" right="0.31496062992125984" top="0.39370078740157483" bottom="0.3937007874015748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view="pageBreakPreview" zoomScale="90" zoomScaleNormal="100" zoomScaleSheetLayoutView="90" workbookViewId="0">
      <selection activeCell="K8" sqref="K8"/>
    </sheetView>
  </sheetViews>
  <sheetFormatPr defaultRowHeight="12.75"/>
  <cols>
    <col min="1" max="1" width="8.140625" customWidth="1"/>
    <col min="2" max="2" width="38" customWidth="1"/>
    <col min="3" max="3" width="8" customWidth="1"/>
    <col min="4" max="4" width="8.28515625" customWidth="1"/>
    <col min="5" max="5" width="10.85546875" customWidth="1"/>
    <col min="6" max="6" width="12.28515625" customWidth="1"/>
    <col min="7" max="7" width="14" customWidth="1"/>
    <col min="8" max="9" width="12.5703125" customWidth="1"/>
  </cols>
  <sheetData>
    <row r="1" spans="1:22" ht="15.75" customHeight="1">
      <c r="H1" s="89" t="s">
        <v>108</v>
      </c>
      <c r="I1" s="89"/>
      <c r="J1" s="13"/>
      <c r="K1" s="13"/>
    </row>
    <row r="2" spans="1:22" ht="102" customHeight="1">
      <c r="A2" s="90" t="s">
        <v>127</v>
      </c>
      <c r="B2" s="90"/>
      <c r="C2" s="90"/>
      <c r="D2" s="90"/>
      <c r="E2" s="90"/>
      <c r="F2" s="90"/>
      <c r="G2" s="90"/>
      <c r="H2" s="90"/>
      <c r="I2" s="90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21.75" customHeight="1">
      <c r="A3" s="18"/>
      <c r="B3" s="18"/>
      <c r="C3" s="18"/>
      <c r="D3" s="18"/>
      <c r="E3" s="18"/>
      <c r="F3" s="18"/>
      <c r="G3" s="77" t="s">
        <v>135</v>
      </c>
      <c r="H3" s="77"/>
      <c r="I3" s="7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11" customFormat="1" ht="44.25" customHeight="1">
      <c r="A4" s="71" t="s">
        <v>50</v>
      </c>
      <c r="B4" s="71" t="s">
        <v>51</v>
      </c>
      <c r="C4" s="71" t="s">
        <v>52</v>
      </c>
      <c r="D4" s="71" t="s">
        <v>53</v>
      </c>
      <c r="E4" s="71" t="s">
        <v>102</v>
      </c>
      <c r="F4" s="73" t="s">
        <v>126</v>
      </c>
      <c r="G4" s="74"/>
      <c r="H4" s="71" t="s">
        <v>99</v>
      </c>
      <c r="I4" s="71" t="s">
        <v>101</v>
      </c>
    </row>
    <row r="5" spans="1:22" s="11" customFormat="1" ht="42" customHeight="1">
      <c r="A5" s="91"/>
      <c r="B5" s="91"/>
      <c r="C5" s="91"/>
      <c r="D5" s="91"/>
      <c r="E5" s="91"/>
      <c r="F5" s="23" t="s">
        <v>121</v>
      </c>
      <c r="G5" s="12" t="s">
        <v>120</v>
      </c>
      <c r="H5" s="91"/>
      <c r="I5" s="91"/>
    </row>
    <row r="6" spans="1:22" s="8" customFormat="1" ht="15.75">
      <c r="A6" s="7">
        <v>1</v>
      </c>
      <c r="B6" s="7" t="s">
        <v>55</v>
      </c>
      <c r="C6" s="3" t="s">
        <v>56</v>
      </c>
      <c r="D6" s="3" t="s">
        <v>56</v>
      </c>
      <c r="E6" s="3" t="s">
        <v>56</v>
      </c>
      <c r="F6" s="3" t="s">
        <v>56</v>
      </c>
      <c r="G6" s="17" t="s">
        <v>56</v>
      </c>
      <c r="H6" s="3" t="s">
        <v>56</v>
      </c>
      <c r="I6" s="3" t="s">
        <v>56</v>
      </c>
    </row>
    <row r="7" spans="1:22" ht="48" customHeight="1">
      <c r="A7" s="6" t="s">
        <v>57</v>
      </c>
      <c r="B7" s="6" t="s">
        <v>103</v>
      </c>
      <c r="C7" s="5" t="s">
        <v>56</v>
      </c>
      <c r="D7" s="5" t="s">
        <v>56</v>
      </c>
      <c r="E7" s="5" t="s">
        <v>56</v>
      </c>
      <c r="F7" s="5" t="s">
        <v>56</v>
      </c>
      <c r="G7" s="14" t="s">
        <v>56</v>
      </c>
      <c r="H7" s="5" t="s">
        <v>56</v>
      </c>
      <c r="I7" s="5" t="s">
        <v>56</v>
      </c>
    </row>
    <row r="8" spans="1:22" ht="52.5" customHeight="1">
      <c r="A8" s="6" t="s">
        <v>59</v>
      </c>
      <c r="B8" s="6" t="s">
        <v>104</v>
      </c>
      <c r="C8" s="5" t="s">
        <v>56</v>
      </c>
      <c r="D8" s="5" t="s">
        <v>56</v>
      </c>
      <c r="E8" s="5" t="s">
        <v>56</v>
      </c>
      <c r="F8" s="5" t="s">
        <v>56</v>
      </c>
      <c r="G8" s="14" t="s">
        <v>56</v>
      </c>
      <c r="H8" s="5" t="s">
        <v>56</v>
      </c>
      <c r="I8" s="5" t="s">
        <v>56</v>
      </c>
    </row>
    <row r="9" spans="1:22" ht="50.25" customHeight="1">
      <c r="A9" s="6" t="s">
        <v>61</v>
      </c>
      <c r="B9" s="6" t="s">
        <v>62</v>
      </c>
      <c r="C9" s="5" t="s">
        <v>56</v>
      </c>
      <c r="D9" s="5" t="s">
        <v>56</v>
      </c>
      <c r="E9" s="5" t="s">
        <v>56</v>
      </c>
      <c r="F9" s="5" t="s">
        <v>56</v>
      </c>
      <c r="G9" s="14" t="s">
        <v>56</v>
      </c>
      <c r="H9" s="5" t="s">
        <v>56</v>
      </c>
      <c r="I9" s="5" t="s">
        <v>56</v>
      </c>
    </row>
    <row r="10" spans="1:22" ht="143.25" customHeight="1">
      <c r="A10" s="6" t="s">
        <v>63</v>
      </c>
      <c r="B10" s="6" t="s">
        <v>105</v>
      </c>
      <c r="C10" s="6"/>
      <c r="D10" s="6"/>
      <c r="E10" s="6"/>
      <c r="F10" s="6"/>
      <c r="G10" s="6"/>
      <c r="H10" s="6"/>
      <c r="I10" s="6"/>
    </row>
    <row r="11" spans="1:22" ht="21.75" customHeight="1">
      <c r="A11" s="6" t="s">
        <v>65</v>
      </c>
      <c r="B11" s="6" t="s">
        <v>66</v>
      </c>
      <c r="C11" s="6"/>
      <c r="D11" s="6"/>
      <c r="E11" s="6"/>
      <c r="F11" s="6"/>
      <c r="G11" s="6"/>
      <c r="H11" s="6"/>
      <c r="I11" s="6"/>
    </row>
    <row r="12" spans="1:22" s="8" customFormat="1" ht="21.75" customHeight="1">
      <c r="A12" s="7">
        <v>2</v>
      </c>
      <c r="B12" s="7" t="s">
        <v>67</v>
      </c>
      <c r="C12" s="3" t="s">
        <v>56</v>
      </c>
      <c r="D12" s="3" t="s">
        <v>56</v>
      </c>
      <c r="E12" s="3" t="s">
        <v>56</v>
      </c>
      <c r="F12" s="3" t="s">
        <v>56</v>
      </c>
      <c r="G12" s="17" t="s">
        <v>56</v>
      </c>
      <c r="H12" s="3" t="s">
        <v>56</v>
      </c>
      <c r="I12" s="3" t="s">
        <v>56</v>
      </c>
    </row>
    <row r="13" spans="1:22" ht="82.5" customHeight="1">
      <c r="A13" s="6" t="s">
        <v>68</v>
      </c>
      <c r="B13" s="6" t="s">
        <v>106</v>
      </c>
      <c r="C13" s="5" t="s">
        <v>56</v>
      </c>
      <c r="D13" s="5" t="s">
        <v>56</v>
      </c>
      <c r="E13" s="5" t="s">
        <v>56</v>
      </c>
      <c r="F13" s="5" t="s">
        <v>56</v>
      </c>
      <c r="G13" s="14" t="s">
        <v>56</v>
      </c>
      <c r="H13" s="5" t="s">
        <v>56</v>
      </c>
      <c r="I13" s="5" t="s">
        <v>56</v>
      </c>
    </row>
    <row r="14" spans="1:22" ht="31.5">
      <c r="A14" s="6" t="s">
        <v>70</v>
      </c>
      <c r="B14" s="6" t="s">
        <v>71</v>
      </c>
      <c r="C14" s="5" t="s">
        <v>56</v>
      </c>
      <c r="D14" s="5" t="s">
        <v>56</v>
      </c>
      <c r="E14" s="5" t="s">
        <v>56</v>
      </c>
      <c r="F14" s="5" t="s">
        <v>56</v>
      </c>
      <c r="G14" s="14" t="s">
        <v>56</v>
      </c>
      <c r="H14" s="5" t="s">
        <v>56</v>
      </c>
      <c r="I14" s="5" t="s">
        <v>56</v>
      </c>
    </row>
    <row r="15" spans="1:22" ht="54.75" customHeight="1">
      <c r="A15" s="6" t="s">
        <v>72</v>
      </c>
      <c r="B15" s="6" t="s">
        <v>73</v>
      </c>
      <c r="C15" s="5" t="s">
        <v>56</v>
      </c>
      <c r="D15" s="5" t="s">
        <v>56</v>
      </c>
      <c r="E15" s="5" t="s">
        <v>56</v>
      </c>
      <c r="F15" s="5" t="s">
        <v>56</v>
      </c>
      <c r="G15" s="14" t="s">
        <v>56</v>
      </c>
      <c r="H15" s="5" t="s">
        <v>56</v>
      </c>
      <c r="I15" s="5" t="s">
        <v>56</v>
      </c>
    </row>
    <row r="16" spans="1:22" ht="153.75" customHeight="1">
      <c r="A16" s="6" t="s">
        <v>74</v>
      </c>
      <c r="B16" s="6" t="s">
        <v>107</v>
      </c>
      <c r="C16" s="6"/>
      <c r="D16" s="6"/>
      <c r="E16" s="6"/>
      <c r="F16" s="6"/>
      <c r="G16" s="6"/>
      <c r="H16" s="6"/>
      <c r="I16" s="6"/>
    </row>
    <row r="17" spans="1:9" ht="24" customHeight="1">
      <c r="A17" s="6" t="s">
        <v>65</v>
      </c>
      <c r="B17" s="6" t="s">
        <v>66</v>
      </c>
      <c r="C17" s="6"/>
      <c r="D17" s="6"/>
      <c r="E17" s="6"/>
      <c r="F17" s="6"/>
      <c r="G17" s="6"/>
      <c r="H17" s="6"/>
      <c r="I17" s="6"/>
    </row>
  </sheetData>
  <mergeCells count="12">
    <mergeCell ref="F4:G4"/>
    <mergeCell ref="K2:V2"/>
    <mergeCell ref="G3:I3"/>
    <mergeCell ref="H1:I1"/>
    <mergeCell ref="A2:I2"/>
    <mergeCell ref="A4:A5"/>
    <mergeCell ref="B4:B5"/>
    <mergeCell ref="C4:C5"/>
    <mergeCell ref="D4:D5"/>
    <mergeCell ref="E4:E5"/>
    <mergeCell ref="H4:H5"/>
    <mergeCell ref="I4:I5"/>
  </mergeCells>
  <pageMargins left="0.70866141732283472" right="0.31496062992125984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1 стройка СТС</vt:lpstr>
      <vt:lpstr> 2 факт р-ды С1</vt:lpstr>
      <vt:lpstr>3 С1</vt:lpstr>
      <vt:lpstr>4 за мощность</vt:lpstr>
      <vt:lpstr>' 1 стройка СТС'!Заголовки_для_печати</vt:lpstr>
      <vt:lpstr>'4 за мощность'!Область_печати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Морина Светлана Борисовна</cp:lastModifiedBy>
  <cp:lastPrinted>2021-01-12T10:45:02Z</cp:lastPrinted>
  <dcterms:created xsi:type="dcterms:W3CDTF">2015-09-23T09:04:15Z</dcterms:created>
  <dcterms:modified xsi:type="dcterms:W3CDTF">2021-01-12T11:54:11Z</dcterms:modified>
</cp:coreProperties>
</file>