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ои документы\Эл.энергия\Статотчетность\форма 46 ЭЭ\2024\"/>
    </mc:Choice>
  </mc:AlternateContent>
  <xr:revisionPtr revIDLastSave="0" documentId="13_ncr:1_{1992FF76-F978-4A2C-BAAA-E383879748E7}" xr6:coauthVersionLast="47" xr6:coauthVersionMax="47" xr10:uidLastSave="{00000000-0000-0000-0000-000000000000}"/>
  <bookViews>
    <workbookView xWindow="-120" yWindow="-120" windowWidth="19440" windowHeight="14880" tabRatio="655" activeTab="1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REESTR_MO!$A$2:$D$52</definedName>
    <definedName name="LIST_OKOPF_DATA">LIST_OKOPF!$B$3:$B$97</definedName>
    <definedName name="LIST_OKOPF_HEADER">LIST_OKOPF!$A$1:$B$1</definedName>
    <definedName name="LIST_ORG_EE_DATA">REESTR_ORG!$DR$3:$EI$146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REESTR_MO!$C$2:$D$52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организациями'!$E$25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организациями'!$E$40</definedName>
    <definedName name="SECTION_EE_ISSUE_ENR_OUTCOME_ADJACENT_NET_START_ROW">'Отпуск ЭЭ сет организациями'!$E$39</definedName>
    <definedName name="SECTION_EE_ISSUE_IMPORT_TAG_AREA">'Отпуск ЭЭ сет организациями'!$H$3:$T$3</definedName>
    <definedName name="SECTION_EE_ISSUE_NUMERIC_AREA">'Отпуск ЭЭ сет организациями'!$H$14:$L$144</definedName>
    <definedName name="SECTION_EE_ISSUE_PWR_INCOME_ADJACENT_NET_ADD_HL">'Отпуск ЭЭ сет организациями'!$E$61</definedName>
    <definedName name="SECTION_EE_ISSUE_PWR_INCOME_ADJACENT_NET_START_ROW">'Отпуск ЭЭ сет организациями'!$E$60</definedName>
    <definedName name="SECTION_EE_ISSUE_PWR_INCOME_GEN_ADD_HL">'Отпуск ЭЭ сет организациями'!$E$55</definedName>
    <definedName name="SECTION_EE_ISSUE_PWR_INCOME_GEN_START_ROW">'Отпуск ЭЭ сет организациями'!$E$54</definedName>
    <definedName name="SECTION_EE_ISSUE_PWR_INCOME_NON_NET_ADD_HL">'Отпуск ЭЭ сет организациями'!$E$58</definedName>
    <definedName name="SECTION_EE_ISSUE_PWR_INCOME_NON_NET_START_ROW">'Отпуск ЭЭ сет организациями'!$E$57</definedName>
    <definedName name="SECTION_EE_ISSUE_PWR_OUTCOME_ADJACENT_NET_ADD_HL">'Отпуск ЭЭ сет организациями'!$E$76</definedName>
    <definedName name="SECTION_EE_ISSUE_PWR_OUTCOME_ADJACENT_NET_START_ROW">'Отпуск ЭЭ сет организациями'!$E$75</definedName>
    <definedName name="SECTION_EE_ISSUE_ROW_CODE_AREA">'Отпуск ЭЭ сет организациями'!$G$14:$G$144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3" l="1"/>
  <c r="H47" i="3" l="1"/>
  <c r="I92" i="3"/>
  <c r="K48" i="3" l="1"/>
  <c r="L89" i="3" l="1"/>
  <c r="K89" i="3"/>
  <c r="I89" i="3"/>
  <c r="K82" i="3" l="1"/>
  <c r="L82" i="3"/>
  <c r="J92" i="3" l="1"/>
  <c r="K92" i="3"/>
  <c r="L92" i="3"/>
  <c r="I82" i="3"/>
  <c r="K78" i="3"/>
  <c r="I78" i="3"/>
  <c r="H60" i="3"/>
  <c r="L46" i="3"/>
  <c r="K46" i="3"/>
  <c r="I46" i="3"/>
  <c r="K42" i="3"/>
  <c r="I42" i="3"/>
  <c r="H24" i="3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4" i="4" s="1"/>
  <c r="H144" i="3"/>
  <c r="H143" i="3"/>
  <c r="L142" i="3"/>
  <c r="K142" i="3"/>
  <c r="K140" i="3" s="1"/>
  <c r="J142" i="3"/>
  <c r="H142" i="3" s="1"/>
  <c r="I142" i="3"/>
  <c r="H141" i="3"/>
  <c r="L140" i="3"/>
  <c r="I140" i="3"/>
  <c r="H139" i="3"/>
  <c r="H138" i="3"/>
  <c r="H137" i="3"/>
  <c r="L136" i="3"/>
  <c r="K136" i="3"/>
  <c r="J136" i="3"/>
  <c r="I136" i="3"/>
  <c r="H136" i="3"/>
  <c r="H135" i="3"/>
  <c r="H134" i="3"/>
  <c r="L133" i="3"/>
  <c r="K133" i="3"/>
  <c r="K131" i="3" s="1"/>
  <c r="K130" i="3" s="1"/>
  <c r="J133" i="3"/>
  <c r="I133" i="3"/>
  <c r="H132" i="3"/>
  <c r="L131" i="3"/>
  <c r="J131" i="3"/>
  <c r="J130" i="3" s="1"/>
  <c r="I131" i="3"/>
  <c r="L130" i="3"/>
  <c r="H129" i="3"/>
  <c r="H128" i="3"/>
  <c r="H127" i="3"/>
  <c r="L126" i="3"/>
  <c r="K126" i="3"/>
  <c r="J126" i="3"/>
  <c r="J124" i="3" s="1"/>
  <c r="I126" i="3"/>
  <c r="H126" i="3" s="1"/>
  <c r="H125" i="3"/>
  <c r="L124" i="3"/>
  <c r="K124" i="3"/>
  <c r="H122" i="3"/>
  <c r="H121" i="3"/>
  <c r="L120" i="3"/>
  <c r="K120" i="3"/>
  <c r="J120" i="3"/>
  <c r="I120" i="3"/>
  <c r="H120" i="3" s="1"/>
  <c r="H119" i="3"/>
  <c r="L118" i="3"/>
  <c r="K118" i="3"/>
  <c r="J118" i="3"/>
  <c r="H117" i="3"/>
  <c r="H116" i="3"/>
  <c r="H115" i="3"/>
  <c r="L114" i="3"/>
  <c r="K114" i="3"/>
  <c r="J114" i="3"/>
  <c r="I114" i="3"/>
  <c r="H114" i="3" s="1"/>
  <c r="H113" i="3"/>
  <c r="H112" i="3"/>
  <c r="H111" i="3"/>
  <c r="H110" i="3"/>
  <c r="H109" i="3"/>
  <c r="H108" i="3"/>
  <c r="L107" i="3"/>
  <c r="K107" i="3"/>
  <c r="H107" i="3" s="1"/>
  <c r="J107" i="3"/>
  <c r="I107" i="3"/>
  <c r="H106" i="3"/>
  <c r="H105" i="3"/>
  <c r="L104" i="3"/>
  <c r="K104" i="3"/>
  <c r="K100" i="3" s="1"/>
  <c r="K98" i="3" s="1"/>
  <c r="K97" i="3" s="1"/>
  <c r="J104" i="3"/>
  <c r="I104" i="3"/>
  <c r="H103" i="3"/>
  <c r="H102" i="3"/>
  <c r="L101" i="3"/>
  <c r="L100" i="3" s="1"/>
  <c r="L98" i="3" s="1"/>
  <c r="L97" i="3" s="1"/>
  <c r="K101" i="3"/>
  <c r="J101" i="3"/>
  <c r="I101" i="3"/>
  <c r="I100" i="3" s="1"/>
  <c r="H101" i="3"/>
  <c r="H99" i="3"/>
  <c r="H96" i="3"/>
  <c r="H95" i="3"/>
  <c r="H94" i="3"/>
  <c r="L93" i="3"/>
  <c r="K93" i="3"/>
  <c r="J93" i="3"/>
  <c r="J91" i="3" s="1"/>
  <c r="I93" i="3"/>
  <c r="H93" i="3" s="1"/>
  <c r="H92" i="3"/>
  <c r="L91" i="3"/>
  <c r="K91" i="3"/>
  <c r="H89" i="3"/>
  <c r="H88" i="3"/>
  <c r="H87" i="3"/>
  <c r="L84" i="3"/>
  <c r="K84" i="3"/>
  <c r="J84" i="3"/>
  <c r="I84" i="3"/>
  <c r="H83" i="3"/>
  <c r="H82" i="3"/>
  <c r="H81" i="3"/>
  <c r="H80" i="3"/>
  <c r="H79" i="3"/>
  <c r="H78" i="3"/>
  <c r="H77" i="3"/>
  <c r="L74" i="3"/>
  <c r="K74" i="3"/>
  <c r="J74" i="3"/>
  <c r="I74" i="3"/>
  <c r="H74" i="3" s="1"/>
  <c r="H73" i="3"/>
  <c r="H72" i="3"/>
  <c r="H71" i="3"/>
  <c r="H70" i="3"/>
  <c r="H69" i="3"/>
  <c r="L68" i="3"/>
  <c r="K68" i="3"/>
  <c r="J68" i="3"/>
  <c r="H67" i="3"/>
  <c r="H66" i="3"/>
  <c r="H65" i="3"/>
  <c r="H64" i="3"/>
  <c r="H63" i="3"/>
  <c r="L62" i="3"/>
  <c r="K62" i="3"/>
  <c r="J62" i="3"/>
  <c r="I62" i="3"/>
  <c r="L59" i="3"/>
  <c r="K59" i="3"/>
  <c r="J59" i="3"/>
  <c r="I59" i="3"/>
  <c r="L56" i="3"/>
  <c r="K56" i="3"/>
  <c r="J56" i="3"/>
  <c r="I56" i="3"/>
  <c r="L53" i="3"/>
  <c r="L51" i="3" s="1"/>
  <c r="K53" i="3"/>
  <c r="H53" i="3" s="1"/>
  <c r="J53" i="3"/>
  <c r="I53" i="3"/>
  <c r="H52" i="3"/>
  <c r="J51" i="3"/>
  <c r="L48" i="3"/>
  <c r="J48" i="3"/>
  <c r="H46" i="3"/>
  <c r="H45" i="3"/>
  <c r="H44" i="3"/>
  <c r="H43" i="3"/>
  <c r="H42" i="3"/>
  <c r="H41" i="3"/>
  <c r="L38" i="3"/>
  <c r="L32" i="3" s="1"/>
  <c r="K38" i="3"/>
  <c r="J38" i="3"/>
  <c r="I38" i="3"/>
  <c r="H38" i="3" s="1"/>
  <c r="H37" i="3"/>
  <c r="H36" i="3"/>
  <c r="H35" i="3"/>
  <c r="H34" i="3"/>
  <c r="H33" i="3"/>
  <c r="K32" i="3"/>
  <c r="J32" i="3"/>
  <c r="H31" i="3"/>
  <c r="H30" i="3"/>
  <c r="H29" i="3"/>
  <c r="H28" i="3"/>
  <c r="H27" i="3"/>
  <c r="L26" i="3"/>
  <c r="K26" i="3"/>
  <c r="J26" i="3"/>
  <c r="I26" i="3"/>
  <c r="L23" i="3"/>
  <c r="K23" i="3"/>
  <c r="J23" i="3"/>
  <c r="I23" i="3"/>
  <c r="L20" i="3"/>
  <c r="K20" i="3"/>
  <c r="H20" i="3" s="1"/>
  <c r="J20" i="3"/>
  <c r="I20" i="3"/>
  <c r="L17" i="3"/>
  <c r="K17" i="3"/>
  <c r="J17" i="3"/>
  <c r="I17" i="3"/>
  <c r="H16" i="3"/>
  <c r="D9" i="3"/>
  <c r="H85" i="2"/>
  <c r="H80" i="2"/>
  <c r="P29" i="2"/>
  <c r="E8" i="2"/>
  <c r="I98" i="3" l="1"/>
  <c r="K15" i="3"/>
  <c r="K49" i="3" s="1"/>
  <c r="K51" i="3"/>
  <c r="K85" i="3" s="1"/>
  <c r="H17" i="3"/>
  <c r="L15" i="3"/>
  <c r="H131" i="3"/>
  <c r="I15" i="3"/>
  <c r="J85" i="3"/>
  <c r="H56" i="3"/>
  <c r="I91" i="3"/>
  <c r="J100" i="3"/>
  <c r="J98" i="3" s="1"/>
  <c r="J97" i="3" s="1"/>
  <c r="I124" i="3"/>
  <c r="H124" i="3" s="1"/>
  <c r="H133" i="3"/>
  <c r="J140" i="3"/>
  <c r="H140" i="3" s="1"/>
  <c r="I32" i="3"/>
  <c r="H32" i="3" s="1"/>
  <c r="I68" i="3"/>
  <c r="H68" i="3" s="1"/>
  <c r="H104" i="3"/>
  <c r="I118" i="3"/>
  <c r="H118" i="3" s="1"/>
  <c r="G9" i="4"/>
  <c r="G13" i="4"/>
  <c r="G5" i="4"/>
  <c r="H59" i="3"/>
  <c r="H91" i="3"/>
  <c r="H26" i="3"/>
  <c r="H84" i="3"/>
  <c r="L85" i="3"/>
  <c r="H62" i="3"/>
  <c r="H48" i="3"/>
  <c r="L49" i="3"/>
  <c r="J15" i="3"/>
  <c r="J49" i="3" s="1"/>
  <c r="H23" i="3"/>
  <c r="I51" i="3"/>
  <c r="I97" i="3"/>
  <c r="H97" i="3" s="1"/>
  <c r="I130" i="3"/>
  <c r="H130" i="3" s="1"/>
  <c r="G6" i="4"/>
  <c r="G10" i="4"/>
  <c r="I49" i="3" l="1"/>
  <c r="H49" i="3" s="1"/>
  <c r="H15" i="3"/>
  <c r="H98" i="3"/>
  <c r="H100" i="3"/>
  <c r="I85" i="3"/>
  <c r="H85" i="3" s="1"/>
  <c r="H51" i="3"/>
</calcChain>
</file>

<file path=xl/sharedStrings.xml><?xml version="1.0" encoding="utf-8"?>
<sst xmlns="http://schemas.openxmlformats.org/spreadsheetml/2006/main" count="2911" uniqueCount="1511">
  <si>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</si>
  <si>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</si>
  <si>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</si>
  <si>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</si>
  <si>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</si>
  <si>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</si>
  <si>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</si>
  <si>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</si>
  <si>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</si>
  <si>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</si>
  <si>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</si>
  <si>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</si>
  <si>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</si>
  <si>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</si>
  <si>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</si>
  <si>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</si>
  <si>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</si>
  <si>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</si>
  <si>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Нижегородская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</si>
  <si>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</si>
  <si>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</si>
  <si>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</si>
  <si>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</si>
  <si>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</si>
  <si>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</si>
  <si>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</si>
  <si>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</si>
  <si>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</si>
  <si>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</si>
  <si>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</si>
  <si>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</si>
  <si>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</si>
  <si>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</si>
  <si>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ПАО "ЗМЗ"</t>
  </si>
  <si>
    <t>org</t>
  </si>
  <si>
    <t>ИНН</t>
  </si>
  <si>
    <t>5248004137</t>
  </si>
  <si>
    <t>inn</t>
  </si>
  <si>
    <t>КПП</t>
  </si>
  <si>
    <t>524801001</t>
  </si>
  <si>
    <t>kpp</t>
  </si>
  <si>
    <t>ОГРН</t>
  </si>
  <si>
    <t>1025201677038</t>
  </si>
  <si>
    <t>ogrn</t>
  </si>
  <si>
    <t>Организационно-правовая форма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</si>
  <si>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</si>
  <si>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</si>
  <si>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</si>
  <si>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</si>
  <si>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</si>
  <si>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</si>
  <si>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</si>
  <si>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</si>
  <si>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</si>
  <si>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</si>
  <si>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ОКПО - Общероссийский Классификатор Предприятий и Организаций</t>
  </si>
  <si>
    <t>okpo</t>
  </si>
  <si>
    <t>ОКАТО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</si>
  <si>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</si>
  <si>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</si>
  <si>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</si>
  <si>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mr</t>
  </si>
  <si>
    <t>Муниципальное образование</t>
  </si>
  <si>
    <t>mo</t>
  </si>
  <si>
    <t>ОКТМО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</si>
  <si>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</si>
  <si>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</si>
  <si>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</si>
  <si>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ktlKeeper</t>
  </si>
  <si>
    <t>Система налогообложения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</si>
  <si>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</si>
  <si>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</si>
  <si>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</si>
  <si>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</si>
  <si>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</si>
  <si>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addressLegal</t>
  </si>
  <si>
    <t>Почтовый</t>
  </si>
  <si>
    <t>addressPost</t>
  </si>
  <si>
    <t>Руководитель</t>
  </si>
  <si>
    <t>ФИО</t>
  </si>
  <si>
    <t>nameCEO</t>
  </si>
  <si>
    <t>Контактный телефон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</si>
  <si>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</si>
  <si>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</si>
  <si>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</si>
  <si>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</si>
  <si>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</si>
  <si>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</si>
  <si>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</si>
  <si>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positionReporting</t>
  </si>
  <si>
    <t>phoneReporting</t>
  </si>
  <si>
    <t>e-mail</t>
  </si>
  <si>
    <t>emailReporting</t>
  </si>
  <si>
    <t>Дата последнего обновления реестра организаций: 09.03.2023, 10:42:26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</si>
  <si>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</si>
  <si>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https://portal.eias.ru/Portal/DownloadPage.aspx?type=12&amp;guid=1811515e-730c-45d0-aa80-c68117dfc9d5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</si>
  <si>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</si>
  <si>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</si>
  <si>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</si>
  <si>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</si>
  <si>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</si>
  <si>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</si>
  <si>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</si>
  <si>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</si>
  <si>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</si>
  <si>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</si>
  <si>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</si>
  <si>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</si>
  <si>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</si>
  <si>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</si>
  <si>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</si>
  <si>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</si>
  <si>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</si>
  <si>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</si>
  <si>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</si>
  <si>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</si>
  <si>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</si>
  <si>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</si>
  <si>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</si>
  <si>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</si>
  <si>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</si>
  <si>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</si>
  <si>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</si>
  <si>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</si>
  <si>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</si>
  <si>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</si>
  <si>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</si>
  <si>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</si>
  <si>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</si>
  <si>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</si>
  <si>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</si>
  <si>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</si>
  <si>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</si>
  <si>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</si>
  <si>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</si>
  <si>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</si>
  <si>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</si>
  <si>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</si>
  <si>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</si>
  <si>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</si>
  <si>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</si>
  <si>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</si>
  <si>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</si>
  <si>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</si>
  <si>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</si>
  <si>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</si>
  <si>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</si>
  <si>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</si>
  <si>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</si>
  <si>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</si>
  <si>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</si>
  <si>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</si>
  <si>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</si>
  <si>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</si>
  <si>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</si>
  <si>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</si>
  <si>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</si>
  <si>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</si>
  <si>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</si>
  <si>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</si>
  <si>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</si>
  <si>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</si>
  <si>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</si>
  <si>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</si>
  <si>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</si>
  <si>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</si>
  <si>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</si>
  <si>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</si>
  <si>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</si>
  <si>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</si>
  <si>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</si>
  <si>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</si>
  <si>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</si>
  <si>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</si>
  <si>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</si>
  <si>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</si>
  <si>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</si>
  <si>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</si>
  <si>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</si>
  <si>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</si>
  <si>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</si>
  <si>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</si>
  <si>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</si>
  <si>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</si>
  <si>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</si>
  <si>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</si>
  <si>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</si>
  <si>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</si>
  <si>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</si>
  <si>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</si>
  <si>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</si>
  <si>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</si>
  <si>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</si>
  <si>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</si>
  <si>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</si>
  <si>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</si>
  <si>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</si>
  <si>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</si>
  <si>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</si>
  <si>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</si>
  <si>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</si>
  <si>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</si>
  <si>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</si>
  <si>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</si>
  <si>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</si>
  <si>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</si>
  <si>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</si>
  <si>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</si>
  <si>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</si>
  <si>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</si>
  <si>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</si>
  <si>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</si>
  <si>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</si>
  <si>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</si>
  <si>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</si>
  <si>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</si>
  <si>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</si>
  <si>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</si>
  <si>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</si>
  <si>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</si>
  <si>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</si>
  <si>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</si>
  <si>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</si>
  <si>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</si>
  <si>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</si>
  <si>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</si>
  <si>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</si>
  <si>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</si>
  <si>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</si>
  <si>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</si>
  <si>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</si>
  <si>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</si>
  <si>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</si>
  <si>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</si>
  <si>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</si>
  <si>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</si>
  <si>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</si>
  <si>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</si>
  <si>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</si>
  <si>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</si>
  <si>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</si>
  <si>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</si>
  <si>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</si>
  <si>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</si>
  <si>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</si>
  <si>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</si>
  <si>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</si>
  <si>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</si>
  <si>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</si>
  <si>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</si>
  <si>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</si>
  <si>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</si>
  <si>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</si>
  <si>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</si>
  <si>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</si>
  <si>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</si>
  <si>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</si>
  <si>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</si>
  <si>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</si>
  <si>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</si>
  <si>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</si>
  <si>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</si>
  <si>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</si>
  <si>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</si>
  <si>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</si>
  <si>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</si>
  <si>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</si>
  <si>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</si>
  <si>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</si>
  <si>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</si>
  <si>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</si>
  <si>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</si>
  <si>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</si>
  <si>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</si>
  <si>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</si>
  <si>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</si>
  <si>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</si>
  <si>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</si>
  <si>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</si>
  <si>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</si>
  <si>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</si>
  <si>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</si>
  <si>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</si>
  <si>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</si>
  <si>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</si>
  <si>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</si>
  <si>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</si>
  <si>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</si>
  <si>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</si>
  <si>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</si>
  <si>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</si>
  <si>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</si>
  <si>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</si>
  <si>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</si>
  <si>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</si>
  <si>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</si>
  <si>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</si>
  <si>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</si>
  <si>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</si>
  <si>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</si>
  <si>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</si>
  <si>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</si>
  <si>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</si>
  <si>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</si>
  <si>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</si>
  <si>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</si>
  <si>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</si>
  <si>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</si>
  <si>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</si>
  <si>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</si>
  <si>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</si>
  <si>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</si>
  <si>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</si>
  <si>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</si>
  <si>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</si>
  <si>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</si>
  <si>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</si>
  <si>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</si>
  <si>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</si>
  <si>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</si>
  <si>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</si>
  <si>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</si>
  <si>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</si>
  <si>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</si>
  <si>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</si>
  <si>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</si>
  <si>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</si>
  <si>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</si>
  <si>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</si>
  <si>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</si>
  <si>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</si>
  <si>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</si>
  <si>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</si>
  <si>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</si>
  <si>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</si>
  <si>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</si>
  <si>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</si>
  <si>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</si>
  <si>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</si>
  <si>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</si>
  <si>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</si>
  <si>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</si>
  <si>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</si>
  <si>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</si>
  <si>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</si>
  <si>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</si>
  <si>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</si>
  <si>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</si>
  <si>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</si>
  <si>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</si>
  <si>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</si>
  <si>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</si>
  <si>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</si>
  <si>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</si>
  <si>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</si>
  <si>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</si>
  <si>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</si>
  <si>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</si>
  <si>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</si>
  <si>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</si>
  <si>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</si>
  <si>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</si>
  <si>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</si>
  <si>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</si>
  <si>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</si>
  <si>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</si>
  <si>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</si>
  <si>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</si>
  <si>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</si>
  <si>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</si>
  <si>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</si>
  <si>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</si>
  <si>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</si>
  <si>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</si>
  <si>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</si>
  <si>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</si>
  <si>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</si>
  <si>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</si>
  <si>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</si>
  <si>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</si>
  <si>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</si>
  <si>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</si>
  <si>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</si>
  <si>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</si>
  <si>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</si>
  <si>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</si>
  <si>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</si>
  <si>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</si>
  <si>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</si>
  <si>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</si>
  <si>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</si>
  <si>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</si>
  <si>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</si>
  <si>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</si>
  <si>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</si>
  <si>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</si>
  <si>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</si>
  <si>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</si>
  <si>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</si>
  <si>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</si>
  <si>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</si>
  <si>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</si>
  <si>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</si>
  <si>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</si>
  <si>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</si>
  <si>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</si>
  <si>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</si>
  <si>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</si>
  <si>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</si>
  <si>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</si>
  <si>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</si>
  <si>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</si>
  <si>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</si>
  <si>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</si>
  <si>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</si>
  <si>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</si>
  <si>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</si>
  <si>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</si>
  <si>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</si>
  <si>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</si>
  <si>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</si>
  <si>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</si>
  <si>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</si>
  <si>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</si>
  <si>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</si>
  <si>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</si>
  <si>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</si>
  <si>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</si>
  <si>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</si>
  <si>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</si>
  <si>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</si>
  <si>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akildishev_hvdu</t>
  </si>
  <si>
    <t>LOGIN</t>
  </si>
  <si>
    <t>MONTH_LIST</t>
  </si>
  <si>
    <t>YEAR_LIST</t>
  </si>
  <si>
    <t>Амурская область</t>
  </si>
  <si>
    <t>RU28</t>
  </si>
  <si>
    <t>Да</t>
  </si>
  <si>
    <t>77522E154FCFAA5958DF554EDB4154EF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</si>
  <si>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</si>
  <si>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</si>
  <si>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</si>
  <si>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</si>
  <si>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</si>
  <si>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</si>
  <si>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</si>
  <si>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</si>
  <si>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</si>
  <si>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</si>
  <si>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</si>
  <si>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</si>
  <si>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</si>
  <si>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lxcVcuyKcYosMpWcoXItJVqWczBGxmERwpuEnxQIdXREiUQDPLoiCnvOxdbagCcY91i235i169i6, 194i226i26i8DA07550A1EAA5DFC7B815CF731F4546809dMARd2310t42t32t982578000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</si>
  <si>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</si>
  <si>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</si>
  <si>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</si>
  <si>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</si>
  <si>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</si>
  <si>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</si>
  <si>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</si>
  <si>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</si>
  <si>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</si>
  <si>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</si>
  <si>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</si>
  <si>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</si>
  <si>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</si>
  <si>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</si>
  <si>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</si>
  <si>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</si>
  <si>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</si>
  <si>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</si>
  <si>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</si>
  <si>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</si>
  <si>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</si>
  <si>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</si>
  <si>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</si>
  <si>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</si>
  <si>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</si>
  <si>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</si>
  <si>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</si>
  <si>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</si>
  <si>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</si>
  <si>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</si>
  <si>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</si>
  <si>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</si>
  <si>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</si>
  <si>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</si>
  <si>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</si>
  <si>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</si>
  <si>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</si>
  <si>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</si>
  <si>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</si>
  <si>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</si>
  <si>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</si>
  <si>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</si>
  <si>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</si>
  <si>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</si>
  <si>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</si>
  <si>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</si>
  <si>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</si>
  <si>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</si>
  <si>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</si>
  <si>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</si>
  <si>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</si>
  <si>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</si>
  <si>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</si>
  <si>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</si>
  <si>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</si>
  <si>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</si>
  <si>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</si>
  <si>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</si>
  <si>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</si>
  <si>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</si>
  <si>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</si>
  <si>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</si>
  <si>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</si>
  <si>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</si>
  <si>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</si>
  <si>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</si>
  <si>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</si>
  <si>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</si>
  <si>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</si>
  <si>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</si>
  <si>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</si>
  <si>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</si>
  <si>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</si>
  <si>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</si>
  <si>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</si>
  <si>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</si>
  <si>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</si>
  <si>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</si>
  <si>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</si>
  <si>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</si>
  <si>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</si>
  <si>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</si>
  <si>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</si>
  <si>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</si>
  <si>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</si>
  <si>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</si>
  <si>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</si>
  <si>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</si>
  <si>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</si>
  <si>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</si>
  <si>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</si>
  <si>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</si>
  <si>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</si>
  <si>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</si>
  <si>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</si>
  <si>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</si>
  <si>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</si>
  <si>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</si>
  <si>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</si>
  <si>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</si>
  <si>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</si>
  <si>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</si>
  <si>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</si>
  <si>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</si>
  <si>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</si>
  <si>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</si>
  <si>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</si>
  <si>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</si>
  <si>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</si>
  <si>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</si>
  <si>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</si>
  <si>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</si>
  <si>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</si>
  <si>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</si>
  <si>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</si>
  <si>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</si>
  <si>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</si>
  <si>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</si>
  <si>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</si>
  <si>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</si>
  <si>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</si>
  <si>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</si>
  <si>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</si>
  <si>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</si>
  <si>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</si>
  <si>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</si>
  <si>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</si>
  <si>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</si>
  <si>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</si>
  <si>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</si>
  <si>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</si>
  <si>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</si>
  <si>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</si>
  <si>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</si>
  <si>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</si>
  <si>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</si>
  <si>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</si>
  <si>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</si>
  <si>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</si>
  <si>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</si>
  <si>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</si>
  <si>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</si>
  <si>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</si>
  <si>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</si>
  <si>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</si>
  <si>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</si>
  <si>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</si>
  <si>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</si>
  <si>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</si>
  <si>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</si>
  <si>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</si>
  <si>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</si>
  <si>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</si>
  <si>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</si>
  <si>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</si>
  <si>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</si>
  <si>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</si>
  <si>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</si>
  <si>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</si>
  <si>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</si>
  <si>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</si>
  <si>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</si>
  <si>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</si>
  <si>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</si>
  <si>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</si>
  <si>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</si>
  <si>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</si>
  <si>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</si>
  <si>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</si>
  <si>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</si>
  <si>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</si>
  <si>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</si>
  <si>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</si>
  <si>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</si>
  <si>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</si>
  <si>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</si>
  <si>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</si>
  <si>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</si>
  <si>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</si>
  <si>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</si>
  <si>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</si>
  <si>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</si>
  <si>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</si>
  <si>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</si>
  <si>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</si>
  <si>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</si>
  <si>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</si>
  <si>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</si>
  <si>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</si>
  <si>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</si>
  <si>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×</t>
  </si>
  <si>
    <t>TBD</t>
  </si>
  <si>
    <t>DYNAMIC.ENR.INCOME.GEN</t>
  </si>
  <si>
    <t>ENR_INCOME_NON_NET_ADD_RANGE</t>
  </si>
  <si>
    <t>DYNAMIC.ENR.INCOME.NON.NET</t>
  </si>
  <si>
    <t>ENR_INCOME_ADJACENT_NET_ADD_RANGE</t>
  </si>
  <si>
    <t>DYNAMIC.ENR.INCOME.ADJACENT.NET</t>
  </si>
  <si>
    <t>ENR_OUTCOME_ADJACENT_NET_ADD_RANGE</t>
  </si>
  <si>
    <t>DYNAMIC.ENR.OUTCOME.ADJACENT.NET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</si>
  <si>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</si>
  <si>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</si>
  <si>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</si>
  <si>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</si>
  <si>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</si>
  <si>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</si>
  <si>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</si>
  <si>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</si>
  <si>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</si>
  <si>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</si>
  <si>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</si>
  <si>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</si>
  <si>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</si>
  <si>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</si>
  <si>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</si>
  <si>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</si>
  <si>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</si>
  <si>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</si>
  <si>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</si>
  <si>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</si>
  <si>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</si>
  <si>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</si>
  <si>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</si>
  <si>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</si>
  <si>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</si>
  <si>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</si>
  <si>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</si>
  <si>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</si>
  <si>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</si>
  <si>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</si>
  <si>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</si>
  <si>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</si>
  <si>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</si>
  <si>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</si>
  <si>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</si>
  <si>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</si>
  <si>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</si>
  <si>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</si>
  <si>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</si>
  <si>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</si>
  <si>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</si>
  <si>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</si>
  <si>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</si>
  <si>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</si>
  <si>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</si>
  <si>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</si>
  <si>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</si>
  <si>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</si>
  <si>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</si>
  <si>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</si>
  <si>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</si>
  <si>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</si>
  <si>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</si>
  <si>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</si>
  <si>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</si>
  <si>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</si>
  <si>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</si>
  <si>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</si>
  <si>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</si>
  <si>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</si>
  <si>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</si>
  <si>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</si>
  <si>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</si>
  <si>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</si>
  <si>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</si>
  <si>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</si>
  <si>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</si>
  <si>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</si>
  <si>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</si>
  <si>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</si>
  <si>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</si>
  <si>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</si>
  <si>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</si>
  <si>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</si>
  <si>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</si>
  <si>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</si>
  <si>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</si>
  <si>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</si>
  <si>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</si>
  <si>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</si>
  <si>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</si>
  <si>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</si>
  <si>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</si>
  <si>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</si>
  <si>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</si>
  <si>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</si>
  <si>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</si>
  <si>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</si>
  <si>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</si>
  <si>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</si>
  <si>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</si>
  <si>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</si>
  <si>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</si>
  <si>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</si>
  <si>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</si>
  <si>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</si>
  <si>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</si>
  <si>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</si>
  <si>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</si>
  <si>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</si>
  <si>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</si>
  <si>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</si>
  <si>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</si>
  <si>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</si>
  <si>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</si>
  <si>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</si>
  <si>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</si>
  <si>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</si>
  <si>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</si>
  <si>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</si>
  <si>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</si>
  <si>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</si>
  <si>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</si>
  <si>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</si>
  <si>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</si>
  <si>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</si>
  <si>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</si>
  <si>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</si>
  <si>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</si>
  <si>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</si>
  <si>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"Атомэнергопромсбыт"</t>
  </si>
  <si>
    <t>7725828549</t>
  </si>
  <si>
    <t>770501001</t>
  </si>
  <si>
    <t>1147746520767</t>
  </si>
  <si>
    <t>АО "Борская фабрика ПОШ"</t>
  </si>
  <si>
    <t>5246000458</t>
  </si>
  <si>
    <t>524601001</t>
  </si>
  <si>
    <t>1025201525436</t>
  </si>
  <si>
    <t>/Электроэнергетика/Передача ЭЭ/РСО</t>
  </si>
  <si>
    <t>АО "ВВЭК"</t>
  </si>
  <si>
    <t>5261056945</t>
  </si>
  <si>
    <t>526101001</t>
  </si>
  <si>
    <t>1075261009471</t>
  </si>
  <si>
    <t>АО "ВОЛГАЭНЕРГОСБЫТ"</t>
  </si>
  <si>
    <t>5256062171</t>
  </si>
  <si>
    <t>525601001</t>
  </si>
  <si>
    <t>1065256038935</t>
  </si>
  <si>
    <t>/Электроэнергетика/Сбыт ЭЭ/ГП</t>
  </si>
  <si>
    <t>АО "ВЫКСАЭНЕРГО"</t>
  </si>
  <si>
    <t>5247056301</t>
  </si>
  <si>
    <t>524701001</t>
  </si>
  <si>
    <t>1225200019549</t>
  </si>
  <si>
    <t>АО "Волга"</t>
  </si>
  <si>
    <t>5244009279</t>
  </si>
  <si>
    <t>524401001</t>
  </si>
  <si>
    <t>1025201418989</t>
  </si>
  <si>
    <t>/Электроэнергетика/Производство ЭЭ/Комбинированная выработка</t>
  </si>
  <si>
    <t>АО "ГУ ЖКХ"</t>
  </si>
  <si>
    <t>5116000922</t>
  </si>
  <si>
    <t>770401001</t>
  </si>
  <si>
    <t>1095110000325</t>
  </si>
  <si>
    <t>АО "Газпром энергосбыт"</t>
  </si>
  <si>
    <t>7705750968</t>
  </si>
  <si>
    <t>772901001</t>
  </si>
  <si>
    <t>5067746436731</t>
  </si>
  <si>
    <t>АО "ДПО "Пластик"</t>
  </si>
  <si>
    <t>5249015251</t>
  </si>
  <si>
    <t>524901001</t>
  </si>
  <si>
    <t>1025201755810</t>
  </si>
  <si>
    <t>АО "Дзержинское оргстекло"</t>
  </si>
  <si>
    <t>5249058752</t>
  </si>
  <si>
    <t>1025201740684</t>
  </si>
  <si>
    <t>АО "ЗАВОД КРАСНЫЙ ЯКОРЬ"</t>
  </si>
  <si>
    <t>5257005049</t>
  </si>
  <si>
    <t>525701001</t>
  </si>
  <si>
    <t>1025202391466</t>
  </si>
  <si>
    <t>АО "ИП "Ока-Полимер"</t>
  </si>
  <si>
    <t>5249120810</t>
  </si>
  <si>
    <t>1125249002900</t>
  </si>
  <si>
    <t>АО "МСК Энерго"</t>
  </si>
  <si>
    <t>5018054863</t>
  </si>
  <si>
    <t>501801001</t>
  </si>
  <si>
    <t>1035003351657</t>
  </si>
  <si>
    <t>АО "Мосэнергосбыт"</t>
  </si>
  <si>
    <t>7736520080</t>
  </si>
  <si>
    <t>997650001</t>
  </si>
  <si>
    <t>1057746557329</t>
  </si>
  <si>
    <t>АО "НОКК" (Балахнинский филиал)</t>
  </si>
  <si>
    <t>5260267654</t>
  </si>
  <si>
    <t>524443001</t>
  </si>
  <si>
    <t>1095260013793</t>
  </si>
  <si>
    <t>АО "НПО "ПРЗ"</t>
  </si>
  <si>
    <t>5244012779</t>
  </si>
  <si>
    <t>1025201420012</t>
  </si>
  <si>
    <t>АО "Новосибирскэнергосбыт"</t>
  </si>
  <si>
    <t>5407025576</t>
  </si>
  <si>
    <t>1065407151127</t>
  </si>
  <si>
    <t>N</t>
  </si>
  <si>
    <t>АО "ОБЕСПЕЧЕНИЕ РФЯЦ-ВНИИЭФ"</t>
  </si>
  <si>
    <t>5254081010</t>
  </si>
  <si>
    <t>525350001</t>
  </si>
  <si>
    <t>1075254000216</t>
  </si>
  <si>
    <t>АО "Оборонэнерго" филиал "Волго-Вятский"</t>
  </si>
  <si>
    <t>7704726225</t>
  </si>
  <si>
    <t>526343001</t>
  </si>
  <si>
    <t>1097746264230</t>
  </si>
  <si>
    <t>АО "Оборонэнергосбыт"</t>
  </si>
  <si>
    <t>7704731218</t>
  </si>
  <si>
    <t>771501001</t>
  </si>
  <si>
    <t>1097746448315</t>
  </si>
  <si>
    <t>АО "ПЕРВАЯ ОБРАЗЦОВАЯ ТИПОГРАФИЯ" ФИЛИАЛ "НИЖПОЛИГРАФ"</t>
  </si>
  <si>
    <t>7705709543</t>
  </si>
  <si>
    <t>1057749708631</t>
  </si>
  <si>
    <t>АО "СВЕТ"</t>
  </si>
  <si>
    <t>5246015831</t>
  </si>
  <si>
    <t>1025201206502</t>
  </si>
  <si>
    <t>АО "СГК"</t>
  </si>
  <si>
    <t>5254082550</t>
  </si>
  <si>
    <t>525401001</t>
  </si>
  <si>
    <t>1085254000358</t>
  </si>
  <si>
    <t>АО "СИБУР-НЕФТЕХИМ"</t>
  </si>
  <si>
    <t>5249051203</t>
  </si>
  <si>
    <t>1025201738693</t>
  </si>
  <si>
    <t>АО "СЭСК"</t>
  </si>
  <si>
    <t>5254082581</t>
  </si>
  <si>
    <t>1085254000391</t>
  </si>
  <si>
    <t>АО "Сибурэнергоменеджмент"</t>
  </si>
  <si>
    <t>7727276526</t>
  </si>
  <si>
    <t>366301001</t>
  </si>
  <si>
    <t>1063667286858</t>
  </si>
  <si>
    <t>АО "Теплоэнерго"</t>
  </si>
  <si>
    <t>5257087027</t>
  </si>
  <si>
    <t>1065257065500</t>
  </si>
  <si>
    <t>АО "ЭСК"</t>
  </si>
  <si>
    <t>5262054490</t>
  </si>
  <si>
    <t>1025203742244</t>
  </si>
  <si>
    <t>АО "ЭнергоСервис"</t>
  </si>
  <si>
    <t>3327143570</t>
  </si>
  <si>
    <t>332701001</t>
  </si>
  <si>
    <t>1193328007377</t>
  </si>
  <si>
    <t>АО «МОЭК Системы учета»</t>
  </si>
  <si>
    <t>7743628060</t>
  </si>
  <si>
    <t>774301001</t>
  </si>
  <si>
    <t>1077746153210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</si>
  <si>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</si>
  <si>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</si>
  <si>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</si>
  <si>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</si>
  <si>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Горьковская дирекция ОАО «РЖД»</t>
  </si>
  <si>
    <t>7708503727</t>
  </si>
  <si>
    <t>525745022</t>
  </si>
  <si>
    <t>1037739877295</t>
  </si>
  <si>
    <t>Горьковская железная дорога</t>
  </si>
  <si>
    <t>525702001</t>
  </si>
  <si>
    <t>ЗАО "ТРАНССЕТЬКОМ - ВОЛГА"</t>
  </si>
  <si>
    <t>5259095986</t>
  </si>
  <si>
    <t>1115259005850</t>
  </si>
  <si>
    <t>ЗАО "Центрэнергосбыт"</t>
  </si>
  <si>
    <t>5260185063</t>
  </si>
  <si>
    <t>526001001</t>
  </si>
  <si>
    <t>1065260112521</t>
  </si>
  <si>
    <t>Лысковский филиал ООО "Арзамасское ПО "Автопровод"</t>
  </si>
  <si>
    <t>5243002464</t>
  </si>
  <si>
    <t>522202001</t>
  </si>
  <si>
    <t>1025201339052</t>
  </si>
  <si>
    <t>МП "ИНЖЕНЕРНЫЕ СЕТИ"</t>
  </si>
  <si>
    <t>5262075980</t>
  </si>
  <si>
    <t>526201001</t>
  </si>
  <si>
    <t>1025203738812</t>
  </si>
  <si>
    <t>НШ АО "ВОСХОД"</t>
  </si>
  <si>
    <t>5253001011</t>
  </si>
  <si>
    <t>1025203028400</t>
  </si>
  <si>
    <t>ОАО "ГАЗ"</t>
  </si>
  <si>
    <t>5200000046</t>
  </si>
  <si>
    <t>997850001</t>
  </si>
  <si>
    <t>1025202265571</t>
  </si>
  <si>
    <t>ОАО "Горьковский завод аппаратуры связи им. А.С.Попова"</t>
  </si>
  <si>
    <t>5257008145</t>
  </si>
  <si>
    <t>1025202396790</t>
  </si>
  <si>
    <t>ОАО "Металлооптторг"</t>
  </si>
  <si>
    <t>5260900468</t>
  </si>
  <si>
    <t>1025203041038</t>
  </si>
  <si>
    <t>ОАО "НПП "Салют"</t>
  </si>
  <si>
    <t>5261079332</t>
  </si>
  <si>
    <t>1125261000040</t>
  </si>
  <si>
    <t>ОАО "Нижноватомэнергосбыт"</t>
  </si>
  <si>
    <t>5260099456</t>
  </si>
  <si>
    <t>526043001</t>
  </si>
  <si>
    <t>1025203019775</t>
  </si>
  <si>
    <t>ОАО "РЖД" (Приволжская дирекция по энергообеспечению-структурное подразделение Трансэнерго-филиала открытого акционерного общества  "РЖД")</t>
  </si>
  <si>
    <t>770801001</t>
  </si>
  <si>
    <t>ОАО "Эй Джи Си БСЗ"</t>
  </si>
  <si>
    <t>5246002261</t>
  </si>
  <si>
    <t>1025201524237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</si>
  <si>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</si>
  <si>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</si>
  <si>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</si>
  <si>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</si>
  <si>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</si>
  <si>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</si>
  <si>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</si>
  <si>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</si>
  <si>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ООО "Автозаводская ТЭЦ"</t>
  </si>
  <si>
    <t>5256049357</t>
  </si>
  <si>
    <t>1045207048611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</si>
  <si>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</si>
  <si>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"ВМЗ-Универсал"</t>
  </si>
  <si>
    <t>5247017863</t>
  </si>
  <si>
    <t>1055213532142</t>
  </si>
  <si>
    <t>ООО "ВН-Энерготрейд"</t>
  </si>
  <si>
    <t>5048024231</t>
  </si>
  <si>
    <t>504801001</t>
  </si>
  <si>
    <t>1105048001629</t>
  </si>
  <si>
    <t>ООО "ВОЛОДАРСК-ЭНЕРГО"</t>
  </si>
  <si>
    <t>5214011560</t>
  </si>
  <si>
    <t>521401001</t>
  </si>
  <si>
    <t>1135249005044</t>
  </si>
  <si>
    <t>ООО "Выксаэнергосбыт"</t>
  </si>
  <si>
    <t>5247046261</t>
  </si>
  <si>
    <t>1065247018231</t>
  </si>
  <si>
    <t>ООО "Гарант Энерго"</t>
  </si>
  <si>
    <t>7709782777</t>
  </si>
  <si>
    <t>770901001</t>
  </si>
  <si>
    <t>1087746321827</t>
  </si>
  <si>
    <t>ООО "ЕЭС-Гарант"</t>
  </si>
  <si>
    <t>5024173259</t>
  </si>
  <si>
    <t>502401001</t>
  </si>
  <si>
    <t>1175024009918</t>
  </si>
  <si>
    <t>ООО "Заводские сети"</t>
  </si>
  <si>
    <t>5256049340</t>
  </si>
  <si>
    <t>1045207048590</t>
  </si>
  <si>
    <t>ООО "Зефс-энерго"</t>
  </si>
  <si>
    <t>5258049909</t>
  </si>
  <si>
    <t>525801001</t>
  </si>
  <si>
    <t>1045207243773</t>
  </si>
  <si>
    <t>ООО "Зефс-энергосбыт"</t>
  </si>
  <si>
    <t>5258060677</t>
  </si>
  <si>
    <t>1065258031508</t>
  </si>
  <si>
    <t>ООО "ИНЖЕНЕРНЫЙ ЦЕНТР"</t>
  </si>
  <si>
    <t>5246053330</t>
  </si>
  <si>
    <t>1195275018696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</si>
  <si>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</si>
  <si>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</si>
  <si>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</si>
  <si>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</si>
  <si>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</si>
  <si>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</si>
  <si>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</si>
  <si>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</si>
  <si>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"КНАУФ ЭНЕРГИЯ"</t>
  </si>
  <si>
    <t>7729677594</t>
  </si>
  <si>
    <t>1117746197964</t>
  </si>
  <si>
    <t>ООО "КСК"</t>
  </si>
  <si>
    <t>5256122751</t>
  </si>
  <si>
    <t>1135256005851</t>
  </si>
  <si>
    <t>ООО "КСТОВСКИЕ ЭНЕРГОСЕТИ"</t>
  </si>
  <si>
    <t>5261088048</t>
  </si>
  <si>
    <t>1135261004053</t>
  </si>
  <si>
    <t>ООО "КЭС"</t>
  </si>
  <si>
    <t>2308138781</t>
  </si>
  <si>
    <t>230801001</t>
  </si>
  <si>
    <t>1072308013073</t>
  </si>
  <si>
    <t>ООО "Капролактам-Энерго"</t>
  </si>
  <si>
    <t>5249133382</t>
  </si>
  <si>
    <t>1145249002128</t>
  </si>
  <si>
    <t>ООО "ЛУКОЙЛ-ЭНЕРГОСЕРВИС"</t>
  </si>
  <si>
    <t>5030040730</t>
  </si>
  <si>
    <t>1025003747614</t>
  </si>
  <si>
    <t>503001001</t>
  </si>
  <si>
    <t>ООО "ЛУКОЙЛ-ЭНЕРГОСЕТИ"</t>
  </si>
  <si>
    <t>5260230051</t>
  </si>
  <si>
    <t>1088607000217</t>
  </si>
  <si>
    <t>ООО "МАРЭМ+"</t>
  </si>
  <si>
    <t>7702387915</t>
  </si>
  <si>
    <t>1157746714740</t>
  </si>
  <si>
    <t>ООО "МТС ЭНЕРГО"</t>
  </si>
  <si>
    <t>9709006506</t>
  </si>
  <si>
    <t>1177746748376</t>
  </si>
  <si>
    <t>ООО "МагнитЭнерго"</t>
  </si>
  <si>
    <t>7715902899</t>
  </si>
  <si>
    <t>1127746076710</t>
  </si>
  <si>
    <t>231001001</t>
  </si>
  <si>
    <t>ООО "НКС"</t>
  </si>
  <si>
    <t>5258139630</t>
  </si>
  <si>
    <t>1175275076580</t>
  </si>
  <si>
    <t>ООО "НЭС"</t>
  </si>
  <si>
    <t>5262291853</t>
  </si>
  <si>
    <t>1135262007583</t>
  </si>
  <si>
    <t>ООО "НЭСК"</t>
  </si>
  <si>
    <t>5256133344</t>
  </si>
  <si>
    <t>1145256007357</t>
  </si>
  <si>
    <t>ООО "Надежда"</t>
  </si>
  <si>
    <t>5257004140</t>
  </si>
  <si>
    <t>1025202401718</t>
  </si>
  <si>
    <t>ООО "НижегородЭнергоТрейд"</t>
  </si>
  <si>
    <t>5261082487</t>
  </si>
  <si>
    <t>1125261003471</t>
  </si>
  <si>
    <t>ООО "Нижегородская Электросервисная компания"</t>
  </si>
  <si>
    <t>5262272924</t>
  </si>
  <si>
    <t>1115262024019</t>
  </si>
  <si>
    <t>ООО "ПАРИТЕТ-НН"</t>
  </si>
  <si>
    <t>5835083447</t>
  </si>
  <si>
    <t>1095835003516</t>
  </si>
  <si>
    <t>ООО "ПРИВОЛЖСКАЯ СЕТЕВАЯ КОМПАНИЯ"</t>
  </si>
  <si>
    <t>5249172945</t>
  </si>
  <si>
    <t>1205200041441</t>
  </si>
  <si>
    <t>ООО "ПРИМАЭНЕРГО"</t>
  </si>
  <si>
    <t>5260296976</t>
  </si>
  <si>
    <t>1115262002129</t>
  </si>
  <si>
    <t>ООО "ПСК "ТрансЭнерго"</t>
  </si>
  <si>
    <t>5252024312</t>
  </si>
  <si>
    <t>525201001</t>
  </si>
  <si>
    <t>1095252000766</t>
  </si>
  <si>
    <t>ООО "ПЭС"</t>
  </si>
  <si>
    <t>5260467692</t>
  </si>
  <si>
    <t>1195275055414</t>
  </si>
  <si>
    <t>ООО "Павловоэнерго"</t>
  </si>
  <si>
    <t>5252021872</t>
  </si>
  <si>
    <t>1085252001053</t>
  </si>
  <si>
    <t>ООО "Промышленная энергосбытовая компания"</t>
  </si>
  <si>
    <t>1833045576</t>
  </si>
  <si>
    <t>1071840006072</t>
  </si>
  <si>
    <t>ООО "Профит Инвест"</t>
  </si>
  <si>
    <t>4101103970</t>
  </si>
  <si>
    <t>1054100074951</t>
  </si>
  <si>
    <t>ООО "Профит"</t>
  </si>
  <si>
    <t>5262287335</t>
  </si>
  <si>
    <t>770301001</t>
  </si>
  <si>
    <t>1135262002523</t>
  </si>
  <si>
    <t>ООО "РН-Энерго"</t>
  </si>
  <si>
    <t>7706525041</t>
  </si>
  <si>
    <t>1047796118182</t>
  </si>
  <si>
    <t>ООО "РСК"</t>
  </si>
  <si>
    <t>5260424307</t>
  </si>
  <si>
    <t>1165275002155</t>
  </si>
  <si>
    <t>ООО "Региональная энергосбытовая компания" (ОПП)</t>
  </si>
  <si>
    <t>4633017746</t>
  </si>
  <si>
    <t>1064633003038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</si>
  <si>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</si>
  <si>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</si>
  <si>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</si>
  <si>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</si>
  <si>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</si>
  <si>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</si>
  <si>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"СИНТЕЗ ЭНЕРГО-РЕСУРС"</t>
  </si>
  <si>
    <t>5249105233</t>
  </si>
  <si>
    <t>1095249008425</t>
  </si>
  <si>
    <t>ООО "СТН-Энергосети"</t>
  </si>
  <si>
    <t>5260283448</t>
  </si>
  <si>
    <t>1105260010085</t>
  </si>
  <si>
    <t>ООО "СберЭнерго"</t>
  </si>
  <si>
    <t>7730258012</t>
  </si>
  <si>
    <t>773001001</t>
  </si>
  <si>
    <t>1207700231342</t>
  </si>
  <si>
    <t>ООО "Синтез Сервис-1"</t>
  </si>
  <si>
    <t>5249076310</t>
  </si>
  <si>
    <t>1055216524153</t>
  </si>
  <si>
    <t>ООО "Специнвестпроект"</t>
  </si>
  <si>
    <t>5261036875</t>
  </si>
  <si>
    <t>1035205638577</t>
  </si>
  <si>
    <t>ООО "Стройэнергомонтаж"</t>
  </si>
  <si>
    <t>5250030977</t>
  </si>
  <si>
    <t>525001001</t>
  </si>
  <si>
    <t>1035200724976</t>
  </si>
  <si>
    <t>ООО "ТОПЛИВНАЯ КОМПАНИЯ"</t>
  </si>
  <si>
    <t>5252041075</t>
  </si>
  <si>
    <t>1175275000560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</si>
  <si>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</si>
  <si>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</si>
  <si>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</si>
  <si>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</si>
  <si>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</si>
  <si>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</si>
  <si>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</si>
  <si>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"Черкизово ТЭК"</t>
  </si>
  <si>
    <t>7714974474</t>
  </si>
  <si>
    <t>771001001</t>
  </si>
  <si>
    <t>1177746151978</t>
  </si>
  <si>
    <t>ООО "ЭЛ-ТРАНС"</t>
  </si>
  <si>
    <t>5260457253</t>
  </si>
  <si>
    <t>1185275045670</t>
  </si>
  <si>
    <t>ООО "ЭМКО"</t>
  </si>
  <si>
    <t>5250038447</t>
  </si>
  <si>
    <t>1065250029140</t>
  </si>
  <si>
    <t>ООО "ЭНЕРГО ПЛЮС"</t>
  </si>
  <si>
    <t>5261113632</t>
  </si>
  <si>
    <t>1175275073643</t>
  </si>
  <si>
    <t>ООО "ЭНЕРГОГАРАНТЪ"</t>
  </si>
  <si>
    <t>5262362127</t>
  </si>
  <si>
    <t>1195275011095</t>
  </si>
  <si>
    <t>ООО "ЭНЕРГОДВИЖЕНИЕ"</t>
  </si>
  <si>
    <t>5261109499</t>
  </si>
  <si>
    <t>1175275003859</t>
  </si>
  <si>
    <t>ООО "ЭНЕРГОСЕРВИС"</t>
  </si>
  <si>
    <t>5258057402</t>
  </si>
  <si>
    <t>1055233082123</t>
  </si>
  <si>
    <t>ООО "ЭНЕРКОМ"</t>
  </si>
  <si>
    <t>5262245014</t>
  </si>
  <si>
    <t>1095262009457</t>
  </si>
  <si>
    <t>ООО "ЭНК-СБЫТ"</t>
  </si>
  <si>
    <t>9705002437</t>
  </si>
  <si>
    <t>5147746164099</t>
  </si>
  <si>
    <t>ООО "ЭСК "Красное Сормово"</t>
  </si>
  <si>
    <t>5263057670</t>
  </si>
  <si>
    <t>526301001</t>
  </si>
  <si>
    <t>1065263039005</t>
  </si>
  <si>
    <t>ООО "ЭСК "Независимость"</t>
  </si>
  <si>
    <t>7701383354</t>
  </si>
  <si>
    <t>1147746008850</t>
  </si>
  <si>
    <t>ООО "Электросети"</t>
  </si>
  <si>
    <t>5256113940</t>
  </si>
  <si>
    <t>1125256005291</t>
  </si>
  <si>
    <t>ООО "Энергетика"</t>
  </si>
  <si>
    <t>5260342407</t>
  </si>
  <si>
    <t>1125260015297</t>
  </si>
  <si>
    <t>ООО "ЭнергоТранспорт"</t>
  </si>
  <si>
    <t>5260309632</t>
  </si>
  <si>
    <t>1115260017652</t>
  </si>
  <si>
    <t>ООО "Энермет"</t>
  </si>
  <si>
    <t>7709317988</t>
  </si>
  <si>
    <t>1027700006487</t>
  </si>
  <si>
    <t>ООО "Этна"</t>
  </si>
  <si>
    <t>5258039097</t>
  </si>
  <si>
    <t>1025202618924</t>
  </si>
  <si>
    <t>ООО «РТ-ЭТ»</t>
  </si>
  <si>
    <t>7729667652</t>
  </si>
  <si>
    <t>1107746905650</t>
  </si>
  <si>
    <t>ООО «ЭЛСК НН»</t>
  </si>
  <si>
    <t>5260406322</t>
  </si>
  <si>
    <t>1155260003250</t>
  </si>
  <si>
    <t>Ордена "Знак Почета" ОАО "Сетка"</t>
  </si>
  <si>
    <t>5214000127</t>
  </si>
  <si>
    <t>1025201742224</t>
  </si>
  <si>
    <t>ПАО "Владимирэнергосбыт"</t>
  </si>
  <si>
    <t>3302021309</t>
  </si>
  <si>
    <t>330250001</t>
  </si>
  <si>
    <t>1053303600019</t>
  </si>
  <si>
    <t>ПАО "Завод "Красное Сормово"</t>
  </si>
  <si>
    <t>5263006629</t>
  </si>
  <si>
    <t>1025204410110</t>
  </si>
  <si>
    <t>ПАО "Мордовская энергосбытовая компания"</t>
  </si>
  <si>
    <t>1326192645</t>
  </si>
  <si>
    <t>132601001</t>
  </si>
  <si>
    <t>1051326000967</t>
  </si>
  <si>
    <t>/Электроэнергетика/Передача ЭЭ/РСО :: /Электроэнергетика/Сбыт ЭЭ/Нерегулируемый сбыт</t>
  </si>
  <si>
    <t>ПАО "НИТЕЛ"</t>
  </si>
  <si>
    <t>5261001745</t>
  </si>
  <si>
    <t>1025203563879</t>
  </si>
  <si>
    <t>ПАО "ОАК"</t>
  </si>
  <si>
    <t>7708619320</t>
  </si>
  <si>
    <t>1067759884598</t>
  </si>
  <si>
    <t>ПАО "РЭСК"</t>
  </si>
  <si>
    <t>6229049014</t>
  </si>
  <si>
    <t>623401001</t>
  </si>
  <si>
    <t>1056204000049</t>
  </si>
  <si>
    <t>ПАО "ТНС ЭНЕРГО НН"</t>
  </si>
  <si>
    <t>5260148520</t>
  </si>
  <si>
    <t>1055238038316</t>
  </si>
  <si>
    <t>ПАО "ФСК - Россети"</t>
  </si>
  <si>
    <t>4716016979</t>
  </si>
  <si>
    <t>997450001</t>
  </si>
  <si>
    <t>1024701893336</t>
  </si>
  <si>
    <t>Публичное акционерное общество "Межрегиональная распределительная сетевая компания Центра и Приволжья"</t>
  </si>
  <si>
    <t>6901067107</t>
  </si>
  <si>
    <t>1046900099498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</si>
  <si>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</si>
  <si>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</si>
  <si>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</si>
  <si>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</si>
  <si>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</si>
  <si>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</si>
  <si>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Удмуртский филиал ООО "ГаранТ Плюс"</t>
  </si>
  <si>
    <t>7709756784</t>
  </si>
  <si>
    <t>184143001</t>
  </si>
  <si>
    <t>1077759934284</t>
  </si>
  <si>
    <t>Удмуртский филиал ООО "ЕЭС-Гарант"</t>
  </si>
  <si>
    <t>ФКП "Завод имени Я.М. Свердлова"</t>
  </si>
  <si>
    <t>5249002485</t>
  </si>
  <si>
    <t>1025201752982</t>
  </si>
  <si>
    <t>Филиал "Нижегородский" ПАО "Т ПЛЮС"</t>
  </si>
  <si>
    <t>6315376946</t>
  </si>
  <si>
    <t>1056315070350</t>
  </si>
  <si>
    <t>Филиал ПАО "Россети Центр и Приволжье" - "Нижновэнерго"</t>
  </si>
  <si>
    <t>5260200603</t>
  </si>
  <si>
    <t>526002001</t>
  </si>
  <si>
    <t>1075260020043</t>
  </si>
  <si>
    <t>Филиал ПАО "РусГидро" - "Нижегородская ГЭС"</t>
  </si>
  <si>
    <t>2460066195</t>
  </si>
  <si>
    <t>524831001</t>
  </si>
  <si>
    <t>1042401810494</t>
  </si>
  <si>
    <t>/Электроэнергетика/Производство ЭЭ/Некомбинированная выработка</t>
  </si>
  <si>
    <t>Филиал ФГУП "Всероссийская государственная телевизионная и радиовещательная компания" "Государственная телевизионная и радиовещательная компания "Нижний Новгород"</t>
  </si>
  <si>
    <t>7714072839</t>
  </si>
  <si>
    <t>526202002</t>
  </si>
  <si>
    <t>1027700310076</t>
  </si>
  <si>
    <t>филиал "Приволжский" АО "ОЭК"</t>
  </si>
  <si>
    <t>7810258843</t>
  </si>
  <si>
    <t>1027804911441</t>
  </si>
  <si>
    <t>МР</t>
  </si>
  <si>
    <t>МО</t>
  </si>
  <si>
    <t>Тип МО</t>
  </si>
  <si>
    <t>Имя диапазона</t>
  </si>
  <si>
    <t>Ардатовский муниципальный округ</t>
  </si>
  <si>
    <t>22502000</t>
  </si>
  <si>
    <t>муниципальный округ</t>
  </si>
  <si>
    <t>MO_LIST_1</t>
  </si>
  <si>
    <t>Балахнинский муниципальный округ</t>
  </si>
  <si>
    <t>22505000</t>
  </si>
  <si>
    <t>MO_LIST_2</t>
  </si>
  <si>
    <t>Богородский муниципальный округ</t>
  </si>
  <si>
    <t>22507000</t>
  </si>
  <si>
    <t>MO_LIST_3</t>
  </si>
  <si>
    <t>Большеболдинский муниципальный округ</t>
  </si>
  <si>
    <t>22509000</t>
  </si>
  <si>
    <t>MO_LIST_4</t>
  </si>
  <si>
    <t>Большемурашкинский муниципальный округ</t>
  </si>
  <si>
    <t>22510000</t>
  </si>
  <si>
    <t>MO_LIST_5</t>
  </si>
  <si>
    <t>Бутурлинский муниципальный округ</t>
  </si>
  <si>
    <t>22512000</t>
  </si>
  <si>
    <t>MO_LIST_6</t>
  </si>
  <si>
    <t>Вадский муниципальный округ</t>
  </si>
  <si>
    <t>22514000</t>
  </si>
  <si>
    <t>MO_LIST_7</t>
  </si>
  <si>
    <t>Варнавинский муниципальный округ</t>
  </si>
  <si>
    <t>22515000</t>
  </si>
  <si>
    <t>MO_LIST_8</t>
  </si>
  <si>
    <t>Вачский муниципальный округ</t>
  </si>
  <si>
    <t>22517000</t>
  </si>
  <si>
    <t>MO_LIST_9</t>
  </si>
  <si>
    <t>Ветлужский муниципальный округ</t>
  </si>
  <si>
    <t>22518000</t>
  </si>
  <si>
    <t>MO_LIST_10</t>
  </si>
  <si>
    <t>Вознесенский муниципальный округ</t>
  </si>
  <si>
    <t>22519000</t>
  </si>
  <si>
    <t>MO_LIST_11</t>
  </si>
  <si>
    <t>Володарский муниципальный округ</t>
  </si>
  <si>
    <t>22520000</t>
  </si>
  <si>
    <t>MO_LIST_12</t>
  </si>
  <si>
    <t>Воротынский</t>
  </si>
  <si>
    <t>22719000</t>
  </si>
  <si>
    <t>городской округ</t>
  </si>
  <si>
    <t>MO_LIST_13</t>
  </si>
  <si>
    <t>Воскресенский муниципальный округ</t>
  </si>
  <si>
    <t>22522000</t>
  </si>
  <si>
    <t>MO_LIST_14</t>
  </si>
  <si>
    <t>Гагинский муниципальный округ</t>
  </si>
  <si>
    <t>22526000</t>
  </si>
  <si>
    <t>MO_LIST_15</t>
  </si>
  <si>
    <t>Городецкий муниципальный округ</t>
  </si>
  <si>
    <t>22528000</t>
  </si>
  <si>
    <t>MO_LIST_16</t>
  </si>
  <si>
    <t>Дальнеконстантиновский муниципальный округ</t>
  </si>
  <si>
    <t>22530000</t>
  </si>
  <si>
    <t>MO_LIST_17</t>
  </si>
  <si>
    <t>Дивеевский муниципальный округ</t>
  </si>
  <si>
    <t>22532000</t>
  </si>
  <si>
    <t>MO_LIST_18</t>
  </si>
  <si>
    <t>ЗАТО город Саров</t>
  </si>
  <si>
    <t>22704000</t>
  </si>
  <si>
    <t>MO_LIST_19</t>
  </si>
  <si>
    <t>Княгининский муниципальный округ</t>
  </si>
  <si>
    <t>22533000</t>
  </si>
  <si>
    <t>MO_LIST_20</t>
  </si>
  <si>
    <t>Ковернинский муниципальный округ</t>
  </si>
  <si>
    <t>22534000</t>
  </si>
  <si>
    <t>MO_LIST_21</t>
  </si>
  <si>
    <t>Краснобаковский муниципальный округ</t>
  </si>
  <si>
    <t>22535000</t>
  </si>
  <si>
    <t>MO_LIST_22</t>
  </si>
  <si>
    <t>Краснооктябрьский муниципальный округ</t>
  </si>
  <si>
    <t>22536000</t>
  </si>
  <si>
    <t>MO_LIST_23</t>
  </si>
  <si>
    <t>Кстовский муниципальный округ</t>
  </si>
  <si>
    <t>22537000</t>
  </si>
  <si>
    <t>MO_LIST_24</t>
  </si>
  <si>
    <t>Лукояновский муниципальный округ</t>
  </si>
  <si>
    <t>22539000</t>
  </si>
  <si>
    <t>MO_LIST_25</t>
  </si>
  <si>
    <t>Лысковский муниципальный округ</t>
  </si>
  <si>
    <t>22540000</t>
  </si>
  <si>
    <t>MO_LIST_26</t>
  </si>
  <si>
    <t>Навашинский</t>
  </si>
  <si>
    <t>22730000</t>
  </si>
  <si>
    <t>MO_LIST_27</t>
  </si>
  <si>
    <t>Павловский муниципальный округ</t>
  </si>
  <si>
    <t>22542000</t>
  </si>
  <si>
    <t>MO_LIST_28</t>
  </si>
  <si>
    <t>Перевозский</t>
  </si>
  <si>
    <t>22739000</t>
  </si>
  <si>
    <t>MO_LIST_29</t>
  </si>
  <si>
    <t>Пильнинский муниципальный округ</t>
  </si>
  <si>
    <t>22545000</t>
  </si>
  <si>
    <t>MO_LIST_30</t>
  </si>
  <si>
    <t>Починковский муниципальный округ</t>
  </si>
  <si>
    <t>22546000</t>
  </si>
  <si>
    <t>MO_LIST_31</t>
  </si>
  <si>
    <t>Семеновский</t>
  </si>
  <si>
    <t>22737000</t>
  </si>
  <si>
    <t>MO_LIST_32</t>
  </si>
  <si>
    <t>Сергачский муниципальный округ</t>
  </si>
  <si>
    <t>22548000</t>
  </si>
  <si>
    <t>MO_LIST_33</t>
  </si>
  <si>
    <t>Сеченовский муниципальный округ</t>
  </si>
  <si>
    <t>22549000</t>
  </si>
  <si>
    <t>MO_LIST_34</t>
  </si>
  <si>
    <t>Сокольский</t>
  </si>
  <si>
    <t>22749000</t>
  </si>
  <si>
    <t>MO_LIST_35</t>
  </si>
  <si>
    <t>Сосновский муниципальный округ</t>
  </si>
  <si>
    <t>22550000</t>
  </si>
  <si>
    <t>MO_LIST_36</t>
  </si>
  <si>
    <t>Спасский муниципальный округ</t>
  </si>
  <si>
    <t>22551000</t>
  </si>
  <si>
    <t>MO_LIST_37</t>
  </si>
  <si>
    <t>Тонкинский муниципальный округ</t>
  </si>
  <si>
    <t>22552000</t>
  </si>
  <si>
    <t>MO_LIST_38</t>
  </si>
  <si>
    <t>Тоншаевский муниципальный округ</t>
  </si>
  <si>
    <t>22553000</t>
  </si>
  <si>
    <t>MO_LIST_39</t>
  </si>
  <si>
    <t>Уренский муниципальный округ</t>
  </si>
  <si>
    <t>22554000</t>
  </si>
  <si>
    <t>MO_LIST_40</t>
  </si>
  <si>
    <t>Шарангский муниципальный округ</t>
  </si>
  <si>
    <t>22556000</t>
  </si>
  <si>
    <t>MO_LIST_41</t>
  </si>
  <si>
    <t>Шатковский муниципальный округ</t>
  </si>
  <si>
    <t>22557000</t>
  </si>
  <si>
    <t>MO_LIST_42</t>
  </si>
  <si>
    <t>город Арзамас</t>
  </si>
  <si>
    <t>22703000</t>
  </si>
  <si>
    <t>MO_LIST_43</t>
  </si>
  <si>
    <t>город Бор</t>
  </si>
  <si>
    <t>22712000</t>
  </si>
  <si>
    <t>MO_LIST_44</t>
  </si>
  <si>
    <t>город Выкса</t>
  </si>
  <si>
    <t>22715000</t>
  </si>
  <si>
    <t>MO_LIST_45</t>
  </si>
  <si>
    <t>город Дзержинск</t>
  </si>
  <si>
    <t>22721000</t>
  </si>
  <si>
    <t>MO_LIST_46</t>
  </si>
  <si>
    <t>город Кулебаки</t>
  </si>
  <si>
    <t>22727000</t>
  </si>
  <si>
    <t>MO_LIST_47</t>
  </si>
  <si>
    <t>город Нижний Новгород</t>
  </si>
  <si>
    <t>22701000</t>
  </si>
  <si>
    <t>MO_LIST_48</t>
  </si>
  <si>
    <t>город Первомайск</t>
  </si>
  <si>
    <t>22734000</t>
  </si>
  <si>
    <t>MO_LIST_49</t>
  </si>
  <si>
    <t>город Чкаловск</t>
  </si>
  <si>
    <t>22755000</t>
  </si>
  <si>
    <t>MO_LIST_50</t>
  </si>
  <si>
    <t>город Шахунья</t>
  </si>
  <si>
    <t>22758000</t>
  </si>
  <si>
    <t>MO_LIST_51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</si>
  <si>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</si>
  <si>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</si>
  <si>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</si>
  <si>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</si>
  <si>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</si>
  <si>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</si>
  <si>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</si>
  <si>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</si>
  <si>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</si>
  <si>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</si>
  <si>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</si>
  <si>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</si>
  <si>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</si>
  <si>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</si>
  <si>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</si>
  <si>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</si>
  <si>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</si>
  <si>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</si>
  <si>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</si>
  <si>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</si>
  <si>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</si>
  <si>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</si>
  <si>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</si>
  <si>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</si>
  <si>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</si>
  <si>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</si>
  <si>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</si>
  <si>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</si>
  <si>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</si>
  <si>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</si>
  <si>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</si>
  <si>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</si>
  <si>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</si>
  <si>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</si>
  <si>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</si>
  <si>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</si>
  <si>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</si>
  <si>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</si>
  <si>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</si>
  <si>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</si>
  <si>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</si>
  <si>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</si>
  <si>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</si>
  <si>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</si>
  <si>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</si>
  <si>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</si>
  <si>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</si>
  <si>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</si>
  <si>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</si>
  <si>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</si>
  <si>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</si>
  <si>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</si>
  <si>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</si>
  <si>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</si>
  <si>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</si>
  <si>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</si>
  <si>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</si>
  <si>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</si>
  <si>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</si>
  <si>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</si>
  <si>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</si>
  <si>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</si>
  <si>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</si>
  <si>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</si>
  <si>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</si>
  <si>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</si>
  <si>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</si>
  <si>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</si>
  <si>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</si>
  <si>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</si>
  <si>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</si>
  <si>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</si>
  <si>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</si>
  <si>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</si>
  <si>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</si>
  <si>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</si>
  <si>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</si>
  <si>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</si>
  <si>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</si>
  <si>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</si>
  <si>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</si>
  <si>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</si>
  <si>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</si>
  <si>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</si>
  <si>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</si>
  <si>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</si>
  <si>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</si>
  <si>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</si>
  <si>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</si>
  <si>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</si>
  <si>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</si>
  <si>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</si>
  <si>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</si>
  <si>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</si>
  <si>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</si>
  <si>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</si>
  <si>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</si>
  <si>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</si>
  <si>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</si>
  <si>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</si>
  <si>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</si>
  <si>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</si>
  <si>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</si>
  <si>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</si>
  <si>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</si>
  <si>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</si>
  <si>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</si>
  <si>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1.4.1.</t>
  </si>
  <si>
    <t>431</t>
  </si>
  <si>
    <t>12.4.1.</t>
  </si>
  <si>
    <t>ПАО "Россети Центр и Приволжье" филиал "Нижновэнерго"</t>
  </si>
  <si>
    <t>1461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</si>
</sst>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33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sz val="8"/>
      <name val="Tahoma"/>
      <family val="2"/>
      <charset val="204"/>
    </font>
    <font>
      <sz val="8"/>
      <color rgb="FF00008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93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0" fillId="14" borderId="0" xfId="0" applyNumberFormat="1" applyFont="1" applyFill="1"/>
    <xf numFmtId="0" fontId="3" fillId="0" borderId="0" xfId="0" applyNumberFormat="1" applyFont="1"/>
    <xf numFmtId="0" fontId="19" fillId="0" borderId="0" xfId="0" applyNumberFormat="1" applyFont="1"/>
    <xf numFmtId="0" fontId="3" fillId="0" borderId="0" xfId="0" applyNumberFormat="1" applyFont="1"/>
    <xf numFmtId="0" fontId="0" fillId="0" borderId="0" xfId="0" applyNumberFormat="1" applyFont="1"/>
    <xf numFmtId="165" fontId="0" fillId="0" borderId="0" xfId="0" applyNumberFormat="1" applyFont="1"/>
    <xf numFmtId="0" fontId="0" fillId="0" borderId="0" xfId="0" applyNumberFormat="1" applyFont="1"/>
    <xf numFmtId="0" fontId="0" fillId="16" borderId="0" xfId="0" applyFont="1" applyFill="1"/>
    <xf numFmtId="49" fontId="19" fillId="0" borderId="7" xfId="1" applyNumberFormat="1" applyFont="1" applyBorder="1" applyAlignment="1">
      <alignment horizontal="center" vertical="center" wrapText="1"/>
    </xf>
    <xf numFmtId="0" fontId="31" fillId="0" borderId="14" xfId="1" applyNumberFormat="1" applyFont="1" applyBorder="1" applyAlignment="1">
      <alignment horizontal="left" vertical="center" wrapText="1" indent="1"/>
    </xf>
    <xf numFmtId="0" fontId="32" fillId="7" borderId="1" xfId="0" applyNumberFormat="1" applyFont="1" applyFill="1" applyBorder="1" applyAlignment="1">
      <alignment horizontal="left" vertical="center" indent="1"/>
    </xf>
    <xf numFmtId="49" fontId="31" fillId="0" borderId="13" xfId="1" applyNumberFormat="1" applyFont="1" applyBorder="1" applyAlignment="1">
      <alignment horizontal="center" vertical="center" wrapText="1"/>
    </xf>
    <xf numFmtId="14" fontId="31" fillId="13" borderId="7" xfId="1" applyNumberFormat="1" applyFont="1" applyFill="1" applyBorder="1" applyAlignment="1">
      <alignment horizontal="left" vertical="center" wrapText="1" indent="1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01000000}"/>
    <cellStyle name="Обычный_Шаблон по источникам для Модуля Реестр 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showGridLines="0" workbookViewId="0"/>
  </sheetViews>
  <sheetFormatPr defaultRowHeight="10.5" customHeight="1" x14ac:dyDescent="0.25"/>
  <cols>
    <col min="1" max="1" width="2.7109375" style="151" customWidth="1"/>
    <col min="2" max="3" width="9.7109375" style="151" customWidth="1"/>
    <col min="4" max="4" width="4.28515625" style="151" customWidth="1"/>
    <col min="5" max="6" width="4.42578125" style="151" customWidth="1"/>
    <col min="7" max="7" width="4.5703125" style="151" customWidth="1"/>
    <col min="8" max="25" width="4.42578125" style="151" customWidth="1"/>
    <col min="26" max="26" width="2.7109375" style="151" customWidth="1"/>
    <col min="27" max="29" width="9.140625" style="151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 x14ac:dyDescent="0.35">
      <c r="A2" s="4"/>
      <c r="B2" s="172" t="s">
        <v>1</v>
      </c>
      <c r="C2" s="172"/>
      <c r="D2" s="172"/>
      <c r="E2" s="172"/>
      <c r="F2" s="172"/>
      <c r="G2" s="17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 x14ac:dyDescent="0.35">
      <c r="A3" s="4"/>
      <c r="B3" s="172" t="s">
        <v>2</v>
      </c>
      <c r="C3" s="172"/>
      <c r="D3" s="172"/>
      <c r="E3" s="172"/>
      <c r="F3" s="172"/>
      <c r="G3" s="17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173" t="s">
        <v>3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0"/>
      <c r="AA5" s="5"/>
      <c r="AB5" s="9"/>
      <c r="AC5" s="9"/>
    </row>
    <row r="6" spans="1:29" ht="6" customHeight="1" x14ac:dyDescent="0.25">
      <c r="A6" s="12"/>
      <c r="B6" s="165" t="s">
        <v>4</v>
      </c>
      <c r="C6" s="16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 x14ac:dyDescent="0.25">
      <c r="A7" s="12"/>
      <c r="B7" s="165"/>
      <c r="C7" s="168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 x14ac:dyDescent="0.25">
      <c r="A8" s="12"/>
      <c r="B8" s="165"/>
      <c r="C8" s="168"/>
      <c r="D8" s="22"/>
      <c r="E8" s="23" t="s">
        <v>5</v>
      </c>
      <c r="F8" s="174" t="s">
        <v>6</v>
      </c>
      <c r="G8" s="167"/>
      <c r="H8" s="167"/>
      <c r="I8" s="167"/>
      <c r="J8" s="167"/>
      <c r="K8" s="167"/>
      <c r="L8" s="167"/>
      <c r="M8" s="167"/>
      <c r="N8" s="22"/>
      <c r="O8" s="24" t="s">
        <v>5</v>
      </c>
      <c r="P8" s="175" t="s">
        <v>7</v>
      </c>
      <c r="Q8" s="176"/>
      <c r="R8" s="176"/>
      <c r="S8" s="176"/>
      <c r="T8" s="176"/>
      <c r="U8" s="176"/>
      <c r="V8" s="176"/>
      <c r="W8" s="176"/>
      <c r="X8" s="176"/>
      <c r="Y8" s="18"/>
      <c r="Z8" s="16"/>
      <c r="AA8" s="4"/>
      <c r="AB8" s="4"/>
      <c r="AC8" s="4"/>
    </row>
    <row r="9" spans="1:29" ht="15" customHeight="1" x14ac:dyDescent="0.25">
      <c r="A9" s="12"/>
      <c r="B9" s="165"/>
      <c r="C9" s="168"/>
      <c r="D9" s="22"/>
      <c r="E9" s="25" t="s">
        <v>5</v>
      </c>
      <c r="F9" s="174" t="s">
        <v>8</v>
      </c>
      <c r="G9" s="167"/>
      <c r="H9" s="167"/>
      <c r="I9" s="167"/>
      <c r="J9" s="167"/>
      <c r="K9" s="167"/>
      <c r="L9" s="167"/>
      <c r="M9" s="167"/>
      <c r="N9" s="22"/>
      <c r="O9" s="26" t="s">
        <v>5</v>
      </c>
      <c r="P9" s="175" t="s">
        <v>9</v>
      </c>
      <c r="Q9" s="176"/>
      <c r="R9" s="176"/>
      <c r="S9" s="176"/>
      <c r="T9" s="176"/>
      <c r="U9" s="176"/>
      <c r="V9" s="176"/>
      <c r="W9" s="176"/>
      <c r="X9" s="176"/>
      <c r="Y9" s="18"/>
      <c r="Z9" s="16"/>
      <c r="AA9" s="4"/>
      <c r="AB9" s="4"/>
      <c r="AC9" s="4"/>
    </row>
    <row r="10" spans="1:29" ht="21" customHeight="1" x14ac:dyDescent="0.25">
      <c r="A10" s="12"/>
      <c r="B10" s="165"/>
      <c r="C10" s="166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63" t="s">
        <v>10</v>
      </c>
      <c r="C11" s="164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65"/>
      <c r="C12" s="166"/>
      <c r="D12" s="21"/>
      <c r="E12" s="167" t="s">
        <v>11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8"/>
      <c r="Z12" s="16"/>
      <c r="AA12" s="4"/>
      <c r="AB12" s="4"/>
      <c r="AC12" s="4"/>
    </row>
    <row r="13" spans="1:29" ht="6" customHeight="1" x14ac:dyDescent="0.25">
      <c r="A13" s="12"/>
      <c r="B13" s="163" t="s">
        <v>12</v>
      </c>
      <c r="C13" s="164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65"/>
      <c r="C14" s="168"/>
      <c r="D14" s="22"/>
      <c r="E14" s="171" t="s">
        <v>13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8"/>
      <c r="Z14" s="16"/>
      <c r="AA14" s="4"/>
      <c r="AB14" s="4"/>
      <c r="AC14" s="4"/>
    </row>
    <row r="15" spans="1:29" ht="6" customHeight="1" x14ac:dyDescent="0.25">
      <c r="A15" s="12"/>
      <c r="B15" s="169"/>
      <c r="C15" s="170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51"/>
  </cols>
  <sheetData>
    <row r="1" spans="1:1" ht="11.25" customHeight="1" x14ac:dyDescent="0.25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51"/>
  </cols>
  <sheetData>
    <row r="1" spans="1:6" ht="11.25" customHeight="1" x14ac:dyDescent="0.25">
      <c r="A1" s="9"/>
    </row>
    <row r="2" spans="1:6" ht="10.5" customHeight="1" x14ac:dyDescent="0.25">
      <c r="B2" t="s">
        <v>1399</v>
      </c>
      <c r="C2" t="s">
        <v>1400</v>
      </c>
      <c r="D2" t="s">
        <v>1401</v>
      </c>
      <c r="E2" t="s">
        <v>1402</v>
      </c>
      <c r="F2" t="s">
        <v>1403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51"/>
  </cols>
  <sheetData>
    <row r="1" spans="1:3" ht="11.25" customHeight="1" x14ac:dyDescent="0.25">
      <c r="A1" s="9" t="s">
        <v>738</v>
      </c>
      <c r="B1" t="s">
        <v>1404</v>
      </c>
      <c r="C1" s="157"/>
    </row>
    <row r="2" spans="1:3" ht="10.5" customHeight="1" x14ac:dyDescent="0.25">
      <c r="A2" s="153" t="s">
        <v>749</v>
      </c>
      <c r="B2" t="s">
        <v>1405</v>
      </c>
      <c r="C2" t="s">
        <v>1406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51"/>
    <col min="2" max="2" width="95" style="151" customWidth="1"/>
  </cols>
  <sheetData>
    <row r="1" spans="1:2" ht="11.25" customHeight="1" x14ac:dyDescent="0.25">
      <c r="A1" s="153" t="s">
        <v>738</v>
      </c>
      <c r="B1" s="153" t="s">
        <v>44</v>
      </c>
    </row>
    <row r="2" spans="1:2" ht="11.25" customHeight="1" x14ac:dyDescent="0.25">
      <c r="A2" s="153" t="s">
        <v>749</v>
      </c>
      <c r="B2" s="51" t="s">
        <v>1407</v>
      </c>
    </row>
    <row r="3" spans="1:2" ht="11.25" customHeight="1" x14ac:dyDescent="0.25">
      <c r="B3" s="51" t="s">
        <v>1408</v>
      </c>
    </row>
    <row r="4" spans="1:2" ht="11.25" customHeight="1" x14ac:dyDescent="0.25">
      <c r="B4" s="51" t="s">
        <v>1409</v>
      </c>
    </row>
    <row r="5" spans="1:2" ht="11.25" customHeight="1" x14ac:dyDescent="0.25">
      <c r="B5" s="51" t="s">
        <v>1410</v>
      </c>
    </row>
    <row r="6" spans="1:2" ht="11.25" customHeight="1" x14ac:dyDescent="0.25">
      <c r="B6" s="51" t="s">
        <v>1411</v>
      </c>
    </row>
    <row r="7" spans="1:2" ht="11.25" customHeight="1" x14ac:dyDescent="0.25">
      <c r="B7" s="51" t="s">
        <v>1412</v>
      </c>
    </row>
    <row r="8" spans="1:2" ht="11.25" customHeight="1" x14ac:dyDescent="0.25">
      <c r="B8" s="51" t="s">
        <v>1413</v>
      </c>
    </row>
    <row r="9" spans="1:2" ht="11.25" customHeight="1" x14ac:dyDescent="0.25">
      <c r="B9" s="51" t="s">
        <v>1414</v>
      </c>
    </row>
    <row r="10" spans="1:2" ht="11.25" customHeight="1" x14ac:dyDescent="0.25">
      <c r="B10" s="51" t="s">
        <v>1415</v>
      </c>
    </row>
    <row r="11" spans="1:2" ht="11.25" customHeight="1" x14ac:dyDescent="0.25">
      <c r="B11" s="51" t="s">
        <v>1416</v>
      </c>
    </row>
    <row r="12" spans="1:2" ht="11.25" customHeight="1" x14ac:dyDescent="0.25">
      <c r="B12" s="51" t="s">
        <v>1417</v>
      </c>
    </row>
    <row r="13" spans="1:2" ht="11.25" customHeight="1" x14ac:dyDescent="0.25">
      <c r="B13" s="51" t="s">
        <v>1418</v>
      </c>
    </row>
    <row r="14" spans="1:2" ht="11.25" customHeight="1" x14ac:dyDescent="0.25">
      <c r="B14" s="51" t="s">
        <v>1419</v>
      </c>
    </row>
    <row r="15" spans="1:2" ht="11.25" customHeight="1" x14ac:dyDescent="0.25">
      <c r="B15" s="51" t="s">
        <v>1420</v>
      </c>
    </row>
    <row r="16" spans="1:2" ht="11.25" customHeight="1" x14ac:dyDescent="0.25">
      <c r="B16" s="51" t="s">
        <v>1421</v>
      </c>
    </row>
    <row r="17" spans="2:2" ht="11.25" customHeight="1" x14ac:dyDescent="0.25">
      <c r="B17" s="51" t="s">
        <v>1422</v>
      </c>
    </row>
    <row r="18" spans="2:2" ht="11.25" customHeight="1" x14ac:dyDescent="0.25">
      <c r="B18" s="51" t="s">
        <v>1423</v>
      </c>
    </row>
    <row r="19" spans="2:2" ht="11.25" customHeight="1" x14ac:dyDescent="0.25">
      <c r="B19" s="51" t="s">
        <v>1424</v>
      </c>
    </row>
    <row r="20" spans="2:2" ht="11.25" customHeight="1" x14ac:dyDescent="0.25">
      <c r="B20" s="51" t="s">
        <v>1425</v>
      </c>
    </row>
    <row r="21" spans="2:2" ht="11.25" customHeight="1" x14ac:dyDescent="0.25">
      <c r="B21" s="51" t="s">
        <v>1426</v>
      </c>
    </row>
    <row r="22" spans="2:2" ht="11.25" customHeight="1" x14ac:dyDescent="0.25">
      <c r="B22" s="51" t="s">
        <v>1427</v>
      </c>
    </row>
    <row r="23" spans="2:2" ht="11.25" customHeight="1" x14ac:dyDescent="0.25">
      <c r="B23" s="51" t="s">
        <v>1428</v>
      </c>
    </row>
    <row r="24" spans="2:2" ht="11.25" customHeight="1" x14ac:dyDescent="0.25">
      <c r="B24" s="51" t="s">
        <v>1429</v>
      </c>
    </row>
    <row r="25" spans="2:2" ht="11.25" customHeight="1" x14ac:dyDescent="0.25">
      <c r="B25" s="51" t="s">
        <v>1430</v>
      </c>
    </row>
    <row r="26" spans="2:2" ht="11.25" customHeight="1" x14ac:dyDescent="0.25">
      <c r="B26" s="51" t="s">
        <v>1431</v>
      </c>
    </row>
    <row r="27" spans="2:2" ht="11.25" customHeight="1" x14ac:dyDescent="0.25">
      <c r="B27" s="51" t="s">
        <v>1432</v>
      </c>
    </row>
    <row r="28" spans="2:2" ht="11.25" customHeight="1" x14ac:dyDescent="0.25">
      <c r="B28" s="51" t="s">
        <v>1433</v>
      </c>
    </row>
    <row r="29" spans="2:2" ht="11.25" customHeight="1" x14ac:dyDescent="0.25">
      <c r="B29" s="51" t="s">
        <v>1434</v>
      </c>
    </row>
    <row r="30" spans="2:2" ht="11.25" customHeight="1" x14ac:dyDescent="0.25">
      <c r="B30" s="51" t="s">
        <v>1435</v>
      </c>
    </row>
    <row r="31" spans="2:2" ht="11.25" customHeight="1" x14ac:dyDescent="0.25">
      <c r="B31" s="51" t="s">
        <v>1436</v>
      </c>
    </row>
    <row r="32" spans="2:2" ht="11.25" customHeight="1" x14ac:dyDescent="0.25">
      <c r="B32" s="51" t="s">
        <v>1437</v>
      </c>
    </row>
    <row r="33" spans="2:2" ht="11.25" customHeight="1" x14ac:dyDescent="0.25">
      <c r="B33" s="51" t="s">
        <v>1438</v>
      </c>
    </row>
    <row r="34" spans="2:2" ht="11.25" customHeight="1" x14ac:dyDescent="0.25">
      <c r="B34" s="51" t="s">
        <v>1439</v>
      </c>
    </row>
    <row r="35" spans="2:2" ht="11.25" customHeight="1" x14ac:dyDescent="0.25">
      <c r="B35" s="51" t="s">
        <v>1440</v>
      </c>
    </row>
    <row r="36" spans="2:2" ht="11.25" customHeight="1" x14ac:dyDescent="0.25">
      <c r="B36" s="51" t="s">
        <v>1441</v>
      </c>
    </row>
    <row r="37" spans="2:2" ht="11.25" customHeight="1" x14ac:dyDescent="0.25">
      <c r="B37" s="51" t="s">
        <v>1442</v>
      </c>
    </row>
    <row r="38" spans="2:2" ht="11.25" customHeight="1" x14ac:dyDescent="0.25">
      <c r="B38" s="51" t="s">
        <v>1443</v>
      </c>
    </row>
    <row r="39" spans="2:2" ht="11.25" customHeight="1" x14ac:dyDescent="0.25">
      <c r="B39" s="51" t="s">
        <v>1444</v>
      </c>
    </row>
    <row r="40" spans="2:2" ht="11.25" customHeight="1" x14ac:dyDescent="0.25">
      <c r="B40" s="51" t="s">
        <v>1445</v>
      </c>
    </row>
    <row r="41" spans="2:2" ht="11.25" customHeight="1" x14ac:dyDescent="0.25">
      <c r="B41" s="51" t="s">
        <v>1446</v>
      </c>
    </row>
    <row r="42" spans="2:2" ht="11.25" customHeight="1" x14ac:dyDescent="0.25">
      <c r="B42" s="51" t="s">
        <v>1447</v>
      </c>
    </row>
    <row r="43" spans="2:2" ht="11.25" customHeight="1" x14ac:dyDescent="0.25">
      <c r="B43" s="51" t="s">
        <v>1448</v>
      </c>
    </row>
    <row r="44" spans="2:2" ht="11.25" customHeight="1" x14ac:dyDescent="0.25">
      <c r="B44" s="51" t="s">
        <v>1449</v>
      </c>
    </row>
    <row r="45" spans="2:2" ht="11.25" customHeight="1" x14ac:dyDescent="0.25">
      <c r="B45" s="51" t="s">
        <v>1450</v>
      </c>
    </row>
    <row r="46" spans="2:2" ht="11.25" customHeight="1" x14ac:dyDescent="0.25">
      <c r="B46" s="51" t="s">
        <v>1451</v>
      </c>
    </row>
    <row r="47" spans="2:2" ht="11.25" customHeight="1" x14ac:dyDescent="0.25">
      <c r="B47" s="51" t="s">
        <v>1452</v>
      </c>
    </row>
    <row r="48" spans="2:2" ht="11.25" customHeight="1" x14ac:dyDescent="0.25">
      <c r="B48" s="51" t="s">
        <v>1453</v>
      </c>
    </row>
    <row r="49" spans="2:2" ht="11.25" customHeight="1" x14ac:dyDescent="0.25">
      <c r="B49" s="51" t="s">
        <v>1454</v>
      </c>
    </row>
    <row r="50" spans="2:2" ht="11.25" customHeight="1" x14ac:dyDescent="0.25">
      <c r="B50" s="51" t="s">
        <v>1455</v>
      </c>
    </row>
    <row r="51" spans="2:2" ht="11.25" customHeight="1" x14ac:dyDescent="0.25">
      <c r="B51" s="51" t="s">
        <v>1456</v>
      </c>
    </row>
    <row r="52" spans="2:2" ht="11.25" customHeight="1" x14ac:dyDescent="0.25">
      <c r="B52" s="51" t="s">
        <v>1457</v>
      </c>
    </row>
    <row r="53" spans="2:2" ht="11.25" customHeight="1" x14ac:dyDescent="0.25">
      <c r="B53" s="51" t="s">
        <v>1458</v>
      </c>
    </row>
    <row r="54" spans="2:2" ht="11.25" customHeight="1" x14ac:dyDescent="0.25">
      <c r="B54" s="51" t="s">
        <v>1459</v>
      </c>
    </row>
    <row r="55" spans="2:2" ht="11.25" customHeight="1" x14ac:dyDescent="0.25">
      <c r="B55" s="51" t="s">
        <v>1460</v>
      </c>
    </row>
    <row r="56" spans="2:2" ht="11.25" customHeight="1" x14ac:dyDescent="0.25">
      <c r="B56" s="51" t="s">
        <v>1461</v>
      </c>
    </row>
    <row r="57" spans="2:2" ht="11.25" customHeight="1" x14ac:dyDescent="0.25">
      <c r="B57" s="51" t="s">
        <v>1462</v>
      </c>
    </row>
    <row r="58" spans="2:2" ht="11.25" customHeight="1" x14ac:dyDescent="0.25">
      <c r="B58" s="51" t="s">
        <v>1463</v>
      </c>
    </row>
    <row r="59" spans="2:2" ht="11.25" customHeight="1" x14ac:dyDescent="0.25">
      <c r="B59" s="51" t="s">
        <v>1464</v>
      </c>
    </row>
    <row r="60" spans="2:2" ht="11.25" customHeight="1" x14ac:dyDescent="0.25">
      <c r="B60" s="51" t="s">
        <v>1465</v>
      </c>
    </row>
    <row r="61" spans="2:2" ht="11.25" customHeight="1" x14ac:dyDescent="0.25">
      <c r="B61" s="51" t="s">
        <v>1466</v>
      </c>
    </row>
    <row r="62" spans="2:2" ht="11.25" customHeight="1" x14ac:dyDescent="0.25">
      <c r="B62" s="51" t="s">
        <v>1467</v>
      </c>
    </row>
    <row r="63" spans="2:2" ht="11.25" customHeight="1" x14ac:dyDescent="0.25">
      <c r="B63" s="51" t="s">
        <v>1468</v>
      </c>
    </row>
    <row r="64" spans="2:2" ht="11.25" customHeight="1" x14ac:dyDescent="0.25">
      <c r="B64" s="51" t="s">
        <v>1469</v>
      </c>
    </row>
    <row r="65" spans="2:2" ht="11.25" customHeight="1" x14ac:dyDescent="0.25">
      <c r="B65" s="51" t="s">
        <v>1470</v>
      </c>
    </row>
    <row r="66" spans="2:2" ht="11.25" customHeight="1" x14ac:dyDescent="0.25">
      <c r="B66" s="51" t="s">
        <v>1471</v>
      </c>
    </row>
    <row r="67" spans="2:2" ht="11.25" customHeight="1" x14ac:dyDescent="0.25">
      <c r="B67" s="51" t="s">
        <v>1472</v>
      </c>
    </row>
    <row r="68" spans="2:2" ht="11.25" customHeight="1" x14ac:dyDescent="0.25">
      <c r="B68" s="51" t="s">
        <v>1473</v>
      </c>
    </row>
    <row r="69" spans="2:2" ht="11.25" customHeight="1" x14ac:dyDescent="0.25">
      <c r="B69" s="51" t="s">
        <v>1474</v>
      </c>
    </row>
    <row r="70" spans="2:2" ht="11.25" customHeight="1" x14ac:dyDescent="0.25">
      <c r="B70" s="51" t="s">
        <v>1475</v>
      </c>
    </row>
    <row r="71" spans="2:2" ht="11.25" customHeight="1" x14ac:dyDescent="0.25">
      <c r="B71" s="51" t="s">
        <v>1476</v>
      </c>
    </row>
    <row r="72" spans="2:2" ht="11.25" customHeight="1" x14ac:dyDescent="0.25">
      <c r="B72" s="51" t="s">
        <v>1477</v>
      </c>
    </row>
    <row r="73" spans="2:2" ht="11.25" customHeight="1" x14ac:dyDescent="0.25">
      <c r="B73" s="51" t="s">
        <v>1478</v>
      </c>
    </row>
    <row r="74" spans="2:2" ht="11.25" customHeight="1" x14ac:dyDescent="0.25">
      <c r="B74" s="51" t="s">
        <v>1479</v>
      </c>
    </row>
    <row r="75" spans="2:2" ht="11.25" customHeight="1" x14ac:dyDescent="0.25">
      <c r="B75" s="51" t="s">
        <v>1480</v>
      </c>
    </row>
    <row r="76" spans="2:2" ht="11.25" customHeight="1" x14ac:dyDescent="0.25">
      <c r="B76" s="51" t="s">
        <v>1481</v>
      </c>
    </row>
    <row r="77" spans="2:2" ht="11.25" customHeight="1" x14ac:dyDescent="0.25">
      <c r="B77" s="51" t="s">
        <v>1482</v>
      </c>
    </row>
    <row r="78" spans="2:2" ht="11.25" customHeight="1" x14ac:dyDescent="0.25">
      <c r="B78" s="51" t="s">
        <v>1483</v>
      </c>
    </row>
    <row r="79" spans="2:2" ht="11.25" customHeight="1" x14ac:dyDescent="0.25">
      <c r="B79" s="51" t="s">
        <v>1484</v>
      </c>
    </row>
    <row r="80" spans="2:2" ht="11.25" customHeight="1" x14ac:dyDescent="0.25">
      <c r="B80" s="51" t="s">
        <v>1485</v>
      </c>
    </row>
    <row r="81" spans="2:2" ht="11.25" customHeight="1" x14ac:dyDescent="0.25">
      <c r="B81" s="51" t="s">
        <v>1486</v>
      </c>
    </row>
    <row r="82" spans="2:2" ht="11.25" customHeight="1" x14ac:dyDescent="0.25">
      <c r="B82" s="51" t="s">
        <v>1487</v>
      </c>
    </row>
    <row r="83" spans="2:2" ht="11.25" customHeight="1" x14ac:dyDescent="0.25">
      <c r="B83" s="51" t="s">
        <v>1488</v>
      </c>
    </row>
    <row r="84" spans="2:2" ht="11.25" customHeight="1" x14ac:dyDescent="0.25">
      <c r="B84" s="51" t="s">
        <v>1489</v>
      </c>
    </row>
    <row r="85" spans="2:2" ht="11.25" customHeight="1" x14ac:dyDescent="0.25">
      <c r="B85" s="51" t="s">
        <v>1490</v>
      </c>
    </row>
    <row r="86" spans="2:2" ht="11.25" customHeight="1" x14ac:dyDescent="0.25">
      <c r="B86" s="51" t="s">
        <v>1491</v>
      </c>
    </row>
    <row r="87" spans="2:2" ht="11.25" customHeight="1" x14ac:dyDescent="0.25">
      <c r="B87" s="51" t="s">
        <v>1492</v>
      </c>
    </row>
    <row r="88" spans="2:2" ht="11.25" customHeight="1" x14ac:dyDescent="0.25">
      <c r="B88" s="51" t="s">
        <v>1493</v>
      </c>
    </row>
    <row r="89" spans="2:2" ht="11.25" customHeight="1" x14ac:dyDescent="0.25">
      <c r="B89" s="51" t="s">
        <v>1494</v>
      </c>
    </row>
    <row r="90" spans="2:2" ht="11.25" customHeight="1" x14ac:dyDescent="0.25">
      <c r="B90" s="51" t="s">
        <v>1495</v>
      </c>
    </row>
    <row r="91" spans="2:2" ht="11.25" customHeight="1" x14ac:dyDescent="0.25">
      <c r="B91" s="51" t="s">
        <v>1496</v>
      </c>
    </row>
    <row r="92" spans="2:2" ht="11.25" customHeight="1" x14ac:dyDescent="0.25">
      <c r="B92" s="51" t="s">
        <v>1497</v>
      </c>
    </row>
    <row r="93" spans="2:2" ht="11.25" customHeight="1" x14ac:dyDescent="0.25">
      <c r="B93" s="51" t="s">
        <v>1498</v>
      </c>
    </row>
    <row r="94" spans="2:2" ht="11.25" customHeight="1" x14ac:dyDescent="0.25">
      <c r="B94" s="51" t="s">
        <v>1499</v>
      </c>
    </row>
    <row r="95" spans="2:2" ht="11.25" customHeight="1" x14ac:dyDescent="0.25">
      <c r="B95" s="51" t="s">
        <v>1500</v>
      </c>
    </row>
    <row r="96" spans="2:2" ht="11.25" customHeight="1" x14ac:dyDescent="0.25">
      <c r="B96" s="51" t="s">
        <v>1501</v>
      </c>
    </row>
    <row r="97" spans="2:2" ht="11.25" customHeight="1" x14ac:dyDescent="0.25">
      <c r="B97" s="51" t="s">
        <v>1502</v>
      </c>
    </row>
    <row r="98" spans="2:2" ht="11.25" customHeight="1" x14ac:dyDescent="0.25">
      <c r="B98" s="51"/>
    </row>
    <row r="99" spans="2:2" ht="11.25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51"/>
  </cols>
  <sheetData>
    <row r="1" spans="1:3" ht="11.25" customHeight="1" x14ac:dyDescent="0.25">
      <c r="A1" s="56" t="s">
        <v>1503</v>
      </c>
      <c r="B1" t="s">
        <v>1504</v>
      </c>
      <c r="C1" t="s">
        <v>1505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4"/>
  <sheetViews>
    <sheetView showGridLines="0" tabSelected="1" topLeftCell="D2" workbookViewId="0">
      <selection activeCell="H12" sqref="H12"/>
    </sheetView>
  </sheetViews>
  <sheetFormatPr defaultRowHeight="10.5" customHeight="1" x14ac:dyDescent="0.25"/>
  <cols>
    <col min="1" max="3" width="9.140625" style="151" hidden="1"/>
    <col min="4" max="4" width="2.7109375" style="151" customWidth="1"/>
    <col min="5" max="5" width="19.7109375" style="151" customWidth="1"/>
    <col min="6" max="6" width="22.7109375" style="151" customWidth="1"/>
    <col min="7" max="7" width="0.140625" style="151" customWidth="1"/>
    <col min="8" max="8" width="74.7109375" style="151" customWidth="1"/>
    <col min="9" max="9" width="1.7109375" style="151" customWidth="1"/>
    <col min="10" max="13" width="2.7109375" style="151" hidden="1" customWidth="1"/>
    <col min="14" max="14" width="12.7109375" style="151" hidden="1" customWidth="1"/>
    <col min="15" max="15" width="2.7109375" style="151" hidden="1" customWidth="1"/>
    <col min="16" max="16" width="12.7109375" style="151" hidden="1" customWidth="1"/>
    <col min="17" max="17" width="2.7109375" style="151" hidden="1" customWidth="1"/>
    <col min="18" max="18" width="1.7109375" style="151" customWidth="1"/>
    <col min="19" max="19" width="54.7109375" style="151" customWidth="1"/>
    <col min="20" max="21" width="1.7109375" style="151" customWidth="1"/>
    <col min="22" max="22" width="14.7109375" style="151" hidden="1" customWidth="1"/>
  </cols>
  <sheetData>
    <row r="1" spans="1:22" ht="11.25" hidden="1" customHeight="1" x14ac:dyDescent="0.25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 x14ac:dyDescent="0.25">
      <c r="A4" s="30"/>
      <c r="B4" s="9"/>
      <c r="C4" s="9"/>
      <c r="D4" s="9"/>
      <c r="E4" s="184" t="s">
        <v>15</v>
      </c>
      <c r="F4" s="184"/>
      <c r="G4" s="184"/>
      <c r="H4" s="184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 x14ac:dyDescent="0.25">
      <c r="A6" s="30"/>
      <c r="B6" s="9"/>
      <c r="C6" s="9"/>
      <c r="D6" s="32"/>
      <c r="E6" s="177" t="s">
        <v>17</v>
      </c>
      <c r="F6" s="177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 x14ac:dyDescent="0.25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 x14ac:dyDescent="0.25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81" t="s">
        <v>24</v>
      </c>
      <c r="V10" s="110"/>
    </row>
    <row r="11" spans="1:22" ht="18" customHeight="1" x14ac:dyDescent="0.25">
      <c r="A11" s="30"/>
      <c r="B11" s="9"/>
      <c r="C11" s="9"/>
      <c r="D11" s="32"/>
      <c r="E11" s="177" t="s">
        <v>25</v>
      </c>
      <c r="F11" s="177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182"/>
      <c r="V11" s="113" t="s">
        <v>26</v>
      </c>
    </row>
    <row r="12" spans="1:22" ht="18" customHeight="1" x14ac:dyDescent="0.25">
      <c r="A12" s="30"/>
      <c r="B12" s="9"/>
      <c r="C12" s="9"/>
      <c r="D12" s="32"/>
      <c r="E12" s="177" t="s">
        <v>27</v>
      </c>
      <c r="F12" s="177"/>
      <c r="G12" s="32"/>
      <c r="H12" s="60" t="s">
        <v>25</v>
      </c>
      <c r="I12" s="37"/>
      <c r="J12" s="9"/>
      <c r="K12" s="9"/>
      <c r="L12" s="9"/>
      <c r="M12" s="9"/>
      <c r="N12" s="108"/>
      <c r="O12" s="32"/>
      <c r="P12" s="39" t="s">
        <v>19</v>
      </c>
      <c r="S12" s="182"/>
      <c r="V12" s="111" t="s">
        <v>29</v>
      </c>
    </row>
    <row r="13" spans="1:22" ht="3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83"/>
      <c r="V13" s="110"/>
    </row>
    <row r="14" spans="1:22" ht="3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 x14ac:dyDescent="0.25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78" t="s">
        <v>30</v>
      </c>
      <c r="V15" s="110"/>
    </row>
    <row r="16" spans="1:22" ht="11.25" hidden="1" customHeight="1" x14ac:dyDescent="0.25">
      <c r="A16" s="9"/>
      <c r="B16" s="9"/>
      <c r="C16" s="9"/>
      <c r="D16" s="32"/>
      <c r="E16" s="185" t="s">
        <v>31</v>
      </c>
      <c r="F16" s="185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79"/>
      <c r="V16" s="110"/>
    </row>
    <row r="17" spans="1:22" ht="5.25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79"/>
      <c r="V17" s="110"/>
    </row>
    <row r="18" spans="1:22" ht="39" customHeight="1" x14ac:dyDescent="0.25">
      <c r="A18" s="41"/>
      <c r="B18" s="9"/>
      <c r="C18" s="9"/>
      <c r="D18" s="32"/>
      <c r="E18" s="177" t="s">
        <v>32</v>
      </c>
      <c r="F18" s="177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79"/>
      <c r="V18" s="113" t="s">
        <v>34</v>
      </c>
    </row>
    <row r="19" spans="1:22" ht="3" customHeight="1" x14ac:dyDescent="0.25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79"/>
      <c r="V19" s="110"/>
    </row>
    <row r="20" spans="1:22" ht="18" customHeight="1" x14ac:dyDescent="0.25">
      <c r="A20" s="9"/>
      <c r="B20" s="9"/>
      <c r="C20" s="9"/>
      <c r="D20" s="32"/>
      <c r="E20" s="177" t="s">
        <v>35</v>
      </c>
      <c r="F20" s="177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79"/>
      <c r="V20" s="113" t="s">
        <v>37</v>
      </c>
    </row>
    <row r="21" spans="1:22" ht="18" customHeight="1" x14ac:dyDescent="0.25">
      <c r="A21" s="9"/>
      <c r="B21" s="9"/>
      <c r="C21" s="9"/>
      <c r="D21" s="32"/>
      <c r="E21" s="177" t="s">
        <v>38</v>
      </c>
      <c r="F21" s="177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79"/>
      <c r="V21" s="113" t="s">
        <v>40</v>
      </c>
    </row>
    <row r="22" spans="1:22" ht="18" customHeight="1" x14ac:dyDescent="0.25">
      <c r="A22" s="9"/>
      <c r="B22" s="9"/>
      <c r="C22" s="9"/>
      <c r="D22" s="32"/>
      <c r="E22" s="177" t="s">
        <v>41</v>
      </c>
      <c r="F22" s="177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79"/>
      <c r="V22" s="113" t="s">
        <v>43</v>
      </c>
    </row>
    <row r="23" spans="1:22" ht="24" customHeight="1" x14ac:dyDescent="0.25">
      <c r="A23" s="9"/>
      <c r="B23" s="9"/>
      <c r="C23" s="9"/>
      <c r="D23" s="32"/>
      <c r="E23" s="177" t="s">
        <v>44</v>
      </c>
      <c r="F23" s="177"/>
      <c r="G23" s="32"/>
      <c r="H23" s="53"/>
      <c r="I23" s="37"/>
      <c r="J23" s="9"/>
      <c r="K23" s="9"/>
      <c r="L23" s="9"/>
      <c r="M23" s="9"/>
      <c r="N23" s="108"/>
      <c r="O23" s="32"/>
      <c r="P23" s="39" t="s">
        <v>19</v>
      </c>
      <c r="S23" s="179"/>
      <c r="V23" s="112" t="s">
        <v>45</v>
      </c>
    </row>
    <row r="24" spans="1:22" ht="3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79"/>
      <c r="V24" s="110"/>
    </row>
    <row r="25" spans="1:22" ht="24" customHeight="1" x14ac:dyDescent="0.25">
      <c r="A25" s="59"/>
      <c r="B25" s="59"/>
      <c r="C25" s="59"/>
      <c r="D25" s="32"/>
      <c r="E25" s="177" t="s">
        <v>46</v>
      </c>
      <c r="F25" s="177"/>
      <c r="G25" s="32"/>
      <c r="H25" s="57" t="s">
        <v>47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79"/>
      <c r="V25" s="113" t="s">
        <v>48</v>
      </c>
    </row>
    <row r="26" spans="1:22" ht="3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79"/>
      <c r="V26" s="110"/>
    </row>
    <row r="27" spans="1:22" ht="18" customHeight="1" x14ac:dyDescent="0.25">
      <c r="A27" s="59"/>
      <c r="B27" s="59"/>
      <c r="C27" s="59"/>
      <c r="D27" s="32"/>
      <c r="E27" s="177" t="s">
        <v>49</v>
      </c>
      <c r="F27" s="177"/>
      <c r="G27" s="32"/>
      <c r="H27" s="53" t="s">
        <v>50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79"/>
      <c r="V27" s="111" t="s">
        <v>51</v>
      </c>
    </row>
    <row r="28" spans="1:22" ht="0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79"/>
      <c r="V28" s="110"/>
    </row>
    <row r="29" spans="1:22" ht="0" hidden="1" customHeight="1" x14ac:dyDescent="0.25">
      <c r="A29" s="59"/>
      <c r="B29" s="59"/>
      <c r="C29" s="59"/>
      <c r="D29" s="32"/>
      <c r="E29" s="177" t="s">
        <v>52</v>
      </c>
      <c r="F29" s="177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79"/>
      <c r="V29" s="111" t="s">
        <v>53</v>
      </c>
    </row>
    <row r="30" spans="1:22" ht="3.7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80"/>
      <c r="V30" s="110"/>
    </row>
    <row r="31" spans="1:22" ht="3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 x14ac:dyDescent="0.25">
      <c r="A33" s="41"/>
      <c r="B33" s="41"/>
      <c r="C33" s="59"/>
      <c r="D33" s="44"/>
      <c r="E33" s="177" t="s">
        <v>54</v>
      </c>
      <c r="F33" s="177"/>
      <c r="G33" s="32"/>
      <c r="H33" s="81"/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55</v>
      </c>
      <c r="V33" s="111" t="s">
        <v>56</v>
      </c>
    </row>
    <row r="34" spans="1:22" ht="3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 x14ac:dyDescent="0.25">
      <c r="A35" s="41"/>
      <c r="B35" s="41"/>
      <c r="C35" s="59"/>
      <c r="D35" s="44"/>
      <c r="E35" s="177" t="s">
        <v>57</v>
      </c>
      <c r="F35" s="177"/>
      <c r="G35" s="32"/>
      <c r="H35" s="81"/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58</v>
      </c>
      <c r="V35" s="111" t="s">
        <v>59</v>
      </c>
    </row>
    <row r="36" spans="1:22" ht="3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 x14ac:dyDescent="0.25">
      <c r="A37" s="41"/>
      <c r="B37" s="41"/>
      <c r="C37" s="59"/>
      <c r="D37" s="44"/>
      <c r="E37" s="177" t="s">
        <v>60</v>
      </c>
      <c r="F37" s="177"/>
      <c r="G37" s="32"/>
      <c r="H37" s="80"/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61</v>
      </c>
    </row>
    <row r="38" spans="1:22" ht="3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 x14ac:dyDescent="0.25">
      <c r="A39" s="41"/>
      <c r="B39" s="41"/>
      <c r="C39" s="59"/>
      <c r="D39" s="44"/>
      <c r="E39" s="177" t="s">
        <v>62</v>
      </c>
      <c r="F39" s="177"/>
      <c r="G39" s="32"/>
      <c r="H39" s="80"/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63</v>
      </c>
    </row>
    <row r="40" spans="1:22" ht="3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 x14ac:dyDescent="0.25">
      <c r="A41" s="41"/>
      <c r="B41" s="41"/>
      <c r="C41" s="59"/>
      <c r="D41" s="44"/>
      <c r="E41" s="177" t="s">
        <v>64</v>
      </c>
      <c r="F41" s="177"/>
      <c r="G41" s="32"/>
      <c r="H41" s="116"/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65</v>
      </c>
      <c r="V41" s="113" t="s">
        <v>66</v>
      </c>
    </row>
    <row r="42" spans="1:22" ht="3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 x14ac:dyDescent="0.25">
      <c r="A43" s="41"/>
      <c r="B43" s="41"/>
      <c r="C43" s="59"/>
      <c r="D43" s="44"/>
      <c r="E43" s="177" t="s">
        <v>67</v>
      </c>
      <c r="F43" s="177"/>
      <c r="G43" s="32"/>
      <c r="H43" s="80"/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68</v>
      </c>
    </row>
    <row r="44" spans="1:22" ht="3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 x14ac:dyDescent="0.25">
      <c r="A45" s="41"/>
      <c r="B45" s="41"/>
      <c r="C45" s="9"/>
      <c r="D45" s="44"/>
      <c r="E45" s="177" t="s">
        <v>69</v>
      </c>
      <c r="F45" s="177"/>
      <c r="G45" s="32"/>
      <c r="H45" s="80"/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70</v>
      </c>
      <c r="V45" s="111" t="s">
        <v>71</v>
      </c>
    </row>
    <row r="46" spans="1:22" ht="3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 x14ac:dyDescent="0.25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 x14ac:dyDescent="0.25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 x14ac:dyDescent="0.25">
      <c r="A60" s="9"/>
      <c r="B60" s="9"/>
      <c r="C60" s="9"/>
      <c r="D60" s="9"/>
      <c r="E60" s="187" t="s">
        <v>72</v>
      </c>
      <c r="F60" s="187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 x14ac:dyDescent="0.25">
      <c r="A62" s="59"/>
      <c r="B62" s="59"/>
      <c r="C62" s="59"/>
      <c r="D62" s="32"/>
      <c r="E62" s="177" t="s">
        <v>73</v>
      </c>
      <c r="F62" s="109" t="s">
        <v>74</v>
      </c>
      <c r="G62" s="32"/>
      <c r="H62" s="80"/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75</v>
      </c>
    </row>
    <row r="63" spans="1:22" ht="24" customHeight="1" x14ac:dyDescent="0.25">
      <c r="A63" s="59"/>
      <c r="B63" s="59"/>
      <c r="C63" s="59"/>
      <c r="D63" s="32"/>
      <c r="E63" s="177"/>
      <c r="F63" s="109" t="s">
        <v>76</v>
      </c>
      <c r="G63" s="32"/>
      <c r="H63" s="80"/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77</v>
      </c>
    </row>
    <row r="64" spans="1:22" ht="15" customHeight="1" x14ac:dyDescent="0.25">
      <c r="A64" s="59"/>
      <c r="B64" s="59"/>
      <c r="C64" s="59"/>
      <c r="D64" s="32"/>
      <c r="E64" s="177" t="s">
        <v>78</v>
      </c>
      <c r="F64" s="109" t="s">
        <v>79</v>
      </c>
      <c r="G64" s="32"/>
      <c r="H64" s="80"/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80</v>
      </c>
    </row>
    <row r="65" spans="1:22" ht="15" customHeight="1" x14ac:dyDescent="0.25">
      <c r="A65" s="59"/>
      <c r="B65" s="59"/>
      <c r="C65" s="59"/>
      <c r="D65" s="32"/>
      <c r="E65" s="177"/>
      <c r="F65" s="109" t="s">
        <v>81</v>
      </c>
      <c r="G65" s="32"/>
      <c r="H65" s="80"/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82</v>
      </c>
    </row>
    <row r="66" spans="1:22" ht="15" customHeight="1" x14ac:dyDescent="0.25">
      <c r="A66" s="59"/>
      <c r="B66" s="59"/>
      <c r="C66" s="59"/>
      <c r="D66" s="32"/>
      <c r="E66" s="177" t="s">
        <v>83</v>
      </c>
      <c r="F66" s="109" t="s">
        <v>79</v>
      </c>
      <c r="G66" s="32"/>
      <c r="H66" s="80"/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84</v>
      </c>
    </row>
    <row r="67" spans="1:22" ht="15" customHeight="1" x14ac:dyDescent="0.25">
      <c r="A67" s="59"/>
      <c r="B67" s="59"/>
      <c r="C67" s="59"/>
      <c r="D67" s="32"/>
      <c r="E67" s="177"/>
      <c r="F67" s="109" t="s">
        <v>81</v>
      </c>
      <c r="G67" s="32"/>
      <c r="H67" s="80"/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85</v>
      </c>
    </row>
    <row r="68" spans="1:22" ht="15" customHeight="1" x14ac:dyDescent="0.25">
      <c r="A68" s="9"/>
      <c r="B68" s="9"/>
      <c r="C68" s="9"/>
      <c r="D68" s="32"/>
      <c r="E68" s="177" t="s">
        <v>86</v>
      </c>
      <c r="F68" s="109" t="s">
        <v>79</v>
      </c>
      <c r="G68" s="32"/>
      <c r="H68" s="80"/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87</v>
      </c>
    </row>
    <row r="69" spans="1:22" ht="15" customHeight="1" x14ac:dyDescent="0.25">
      <c r="A69" s="9"/>
      <c r="B69" s="9"/>
      <c r="C69" s="9"/>
      <c r="D69" s="32"/>
      <c r="E69" s="177"/>
      <c r="F69" s="109" t="s">
        <v>88</v>
      </c>
      <c r="G69" s="32"/>
      <c r="H69" s="80"/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89</v>
      </c>
    </row>
    <row r="70" spans="1:22" ht="15" customHeight="1" x14ac:dyDescent="0.25">
      <c r="A70" s="9"/>
      <c r="B70" s="9"/>
      <c r="C70" s="9"/>
      <c r="D70" s="32"/>
      <c r="E70" s="177"/>
      <c r="F70" s="109" t="s">
        <v>81</v>
      </c>
      <c r="G70" s="32"/>
      <c r="H70" s="80"/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90</v>
      </c>
    </row>
    <row r="71" spans="1:22" ht="15" customHeight="1" x14ac:dyDescent="0.25">
      <c r="A71" s="9"/>
      <c r="B71" s="9"/>
      <c r="C71" s="9"/>
      <c r="D71" s="32"/>
      <c r="E71" s="177"/>
      <c r="F71" s="109" t="s">
        <v>91</v>
      </c>
      <c r="G71" s="32"/>
      <c r="H71" s="80"/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92</v>
      </c>
    </row>
    <row r="72" spans="1:22" ht="9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 x14ac:dyDescent="0.25">
      <c r="E73" s="85"/>
      <c r="F73" s="85"/>
      <c r="G73" s="85"/>
      <c r="H73" s="85"/>
    </row>
    <row r="74" spans="1:22" ht="5.25" customHeight="1" x14ac:dyDescent="0.25">
      <c r="E74" s="86"/>
      <c r="F74" s="86"/>
      <c r="G74" s="86"/>
      <c r="H74" s="86"/>
    </row>
    <row r="75" spans="1:22" ht="15" customHeight="1" x14ac:dyDescent="0.25">
      <c r="A75" s="9"/>
      <c r="B75" s="9"/>
      <c r="C75" s="9"/>
      <c r="D75" s="9"/>
      <c r="E75" s="186" t="s">
        <v>93</v>
      </c>
      <c r="F75" s="186"/>
      <c r="G75" s="186"/>
      <c r="H75" s="186"/>
      <c r="I75" s="9"/>
      <c r="J75" s="9"/>
      <c r="K75" s="9"/>
      <c r="L75" s="9"/>
      <c r="M75" s="9"/>
      <c r="N75" s="9"/>
      <c r="O75" s="9"/>
      <c r="P75" s="9"/>
    </row>
    <row r="76" spans="1:22" ht="5.25" customHeight="1" x14ac:dyDescent="0.25">
      <c r="E76" s="85"/>
      <c r="F76" s="85"/>
      <c r="G76" s="85"/>
      <c r="H76" s="85"/>
    </row>
    <row r="77" spans="1:22" ht="5.25" customHeight="1" x14ac:dyDescent="0.25">
      <c r="E77" s="86"/>
      <c r="F77" s="86"/>
      <c r="G77" s="86"/>
      <c r="H77" s="86"/>
    </row>
    <row r="78" spans="1:22" ht="42" customHeight="1" x14ac:dyDescent="0.25">
      <c r="A78" s="41"/>
      <c r="B78" s="41"/>
      <c r="C78" s="59"/>
      <c r="D78" s="44"/>
      <c r="E78" s="177" t="s">
        <v>94</v>
      </c>
      <c r="F78" s="177"/>
      <c r="G78" s="32"/>
      <c r="H78" s="83" t="s">
        <v>95</v>
      </c>
      <c r="I78" s="59"/>
      <c r="J78" s="59"/>
      <c r="K78" s="59"/>
      <c r="L78" s="59"/>
      <c r="M78" s="59"/>
      <c r="N78" s="59"/>
      <c r="O78" s="59"/>
      <c r="P78" s="59"/>
      <c r="S78" s="79" t="s">
        <v>96</v>
      </c>
    </row>
    <row r="79" spans="1:22" ht="3" customHeight="1" x14ac:dyDescent="0.25"/>
    <row r="80" spans="1:22" ht="24" customHeight="1" x14ac:dyDescent="0.25">
      <c r="A80" s="41"/>
      <c r="B80" s="41"/>
      <c r="C80" s="59"/>
      <c r="D80" s="44"/>
      <c r="E80" s="177" t="s">
        <v>97</v>
      </c>
      <c r="F80" s="177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5"/>
      <c r="F83" s="85"/>
      <c r="G83" s="85"/>
      <c r="H83" s="85"/>
    </row>
    <row r="84" spans="5:8" ht="5.25" customHeight="1" x14ac:dyDescent="0.25">
      <c r="E84" s="86"/>
      <c r="F84" s="86"/>
      <c r="G84" s="86"/>
      <c r="H84" s="86"/>
    </row>
    <row r="85" spans="5:8" ht="30.75" customHeight="1" x14ac:dyDescent="0.25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88" t="s">
        <v>28</v>
      </c>
      <c r="F86" s="87" t="s">
        <v>98</v>
      </c>
      <c r="G86" s="88"/>
      <c r="H86" s="148"/>
    </row>
    <row r="87" spans="5:8" ht="0" hidden="1" customHeight="1" x14ac:dyDescent="0.25">
      <c r="E87" s="188"/>
      <c r="F87" s="87" t="s">
        <v>99</v>
      </c>
      <c r="G87" s="88"/>
      <c r="H87" s="148"/>
    </row>
    <row r="88" spans="5:8" ht="0" hidden="1" customHeight="1" x14ac:dyDescent="0.25">
      <c r="E88" s="188" t="s">
        <v>100</v>
      </c>
      <c r="F88" s="87" t="s">
        <v>98</v>
      </c>
      <c r="G88" s="88"/>
      <c r="H88" s="148"/>
    </row>
    <row r="89" spans="5:8" ht="0" hidden="1" customHeight="1" x14ac:dyDescent="0.25">
      <c r="E89" s="188"/>
      <c r="F89" s="87" t="s">
        <v>99</v>
      </c>
      <c r="G89" s="88"/>
      <c r="H89" s="148"/>
    </row>
    <row r="90" spans="5:8" ht="0" hidden="1" customHeight="1" x14ac:dyDescent="0.25">
      <c r="E90" s="188" t="s">
        <v>101</v>
      </c>
      <c r="F90" s="87" t="s">
        <v>98</v>
      </c>
      <c r="G90" s="88"/>
      <c r="H90" s="148"/>
    </row>
    <row r="91" spans="5:8" ht="0" hidden="1" customHeight="1" x14ac:dyDescent="0.25">
      <c r="E91" s="188"/>
      <c r="F91" s="87" t="s">
        <v>99</v>
      </c>
      <c r="G91" s="88"/>
      <c r="H91" s="148"/>
    </row>
    <row r="92" spans="5:8" ht="0" hidden="1" customHeight="1" x14ac:dyDescent="0.25">
      <c r="E92" s="188" t="s">
        <v>102</v>
      </c>
      <c r="F92" s="87" t="s">
        <v>98</v>
      </c>
      <c r="G92" s="88"/>
      <c r="H92" s="148"/>
    </row>
    <row r="93" spans="5:8" ht="0" hidden="1" customHeight="1" x14ac:dyDescent="0.25">
      <c r="E93" s="188"/>
      <c r="F93" s="87" t="s">
        <v>99</v>
      </c>
      <c r="G93" s="88"/>
      <c r="H93" s="148"/>
    </row>
    <row r="94" spans="5:8" ht="0" hidden="1" customHeight="1" x14ac:dyDescent="0.25">
      <c r="E94" s="188" t="s">
        <v>103</v>
      </c>
      <c r="F94" s="87" t="s">
        <v>98</v>
      </c>
      <c r="G94" s="88"/>
      <c r="H94" s="148"/>
    </row>
    <row r="95" spans="5:8" ht="0" hidden="1" customHeight="1" x14ac:dyDescent="0.25">
      <c r="E95" s="188"/>
      <c r="F95" s="87" t="s">
        <v>99</v>
      </c>
      <c r="G95" s="88"/>
      <c r="H95" s="148"/>
    </row>
    <row r="96" spans="5:8" ht="0" hidden="1" customHeight="1" x14ac:dyDescent="0.25">
      <c r="E96" s="188" t="s">
        <v>104</v>
      </c>
      <c r="F96" s="87" t="s">
        <v>98</v>
      </c>
      <c r="G96" s="88"/>
      <c r="H96" s="148"/>
    </row>
    <row r="97" spans="1:19" ht="0" hidden="1" customHeight="1" x14ac:dyDescent="0.25">
      <c r="E97" s="188"/>
      <c r="F97" s="87" t="s">
        <v>99</v>
      </c>
      <c r="G97" s="88"/>
      <c r="H97" s="148"/>
    </row>
    <row r="98" spans="1:19" ht="0" hidden="1" customHeight="1" x14ac:dyDescent="0.25">
      <c r="E98" s="188" t="s">
        <v>105</v>
      </c>
      <c r="F98" s="87" t="s">
        <v>98</v>
      </c>
      <c r="G98" s="88"/>
      <c r="H98" s="148"/>
    </row>
    <row r="99" spans="1:19" ht="0" hidden="1" customHeight="1" x14ac:dyDescent="0.25">
      <c r="E99" s="188"/>
      <c r="F99" s="87" t="s">
        <v>99</v>
      </c>
      <c r="G99" s="88"/>
      <c r="H99" s="148"/>
    </row>
    <row r="100" spans="1:19" ht="0" hidden="1" customHeight="1" x14ac:dyDescent="0.25">
      <c r="E100" s="188" t="s">
        <v>106</v>
      </c>
      <c r="F100" s="87" t="s">
        <v>98</v>
      </c>
      <c r="G100" s="88"/>
      <c r="H100" s="148"/>
    </row>
    <row r="101" spans="1:19" ht="0" hidden="1" customHeight="1" x14ac:dyDescent="0.25">
      <c r="E101" s="188"/>
      <c r="F101" s="87" t="s">
        <v>99</v>
      </c>
      <c r="G101" s="88"/>
      <c r="H101" s="148"/>
    </row>
    <row r="102" spans="1:19" ht="0" hidden="1" customHeight="1" x14ac:dyDescent="0.25">
      <c r="E102" s="188" t="s">
        <v>107</v>
      </c>
      <c r="F102" s="87" t="s">
        <v>98</v>
      </c>
      <c r="G102" s="88"/>
      <c r="H102" s="148"/>
    </row>
    <row r="103" spans="1:19" ht="0" hidden="1" customHeight="1" x14ac:dyDescent="0.25">
      <c r="E103" s="188"/>
      <c r="F103" s="87" t="s">
        <v>99</v>
      </c>
      <c r="G103" s="88"/>
      <c r="H103" s="148"/>
    </row>
    <row r="104" spans="1:19" ht="0" hidden="1" customHeight="1" x14ac:dyDescent="0.25">
      <c r="E104" s="188" t="s">
        <v>108</v>
      </c>
      <c r="F104" s="87" t="s">
        <v>98</v>
      </c>
      <c r="G104" s="88"/>
      <c r="H104" s="148"/>
    </row>
    <row r="105" spans="1:19" ht="0" hidden="1" customHeight="1" x14ac:dyDescent="0.25">
      <c r="E105" s="188"/>
      <c r="F105" s="87" t="s">
        <v>99</v>
      </c>
      <c r="G105" s="88"/>
      <c r="H105" s="148"/>
    </row>
    <row r="106" spans="1:19" ht="0" hidden="1" customHeight="1" x14ac:dyDescent="0.25">
      <c r="E106" s="188" t="s">
        <v>109</v>
      </c>
      <c r="F106" s="87" t="s">
        <v>98</v>
      </c>
      <c r="G106" s="88"/>
      <c r="H106" s="148"/>
    </row>
    <row r="107" spans="1:19" ht="0" hidden="1" customHeight="1" x14ac:dyDescent="0.25">
      <c r="E107" s="188"/>
      <c r="F107" s="87" t="s">
        <v>99</v>
      </c>
      <c r="G107" s="88"/>
      <c r="H107" s="148"/>
    </row>
    <row r="108" spans="1:19" ht="0" hidden="1" customHeight="1" x14ac:dyDescent="0.25">
      <c r="E108" s="188" t="s">
        <v>110</v>
      </c>
      <c r="F108" s="87" t="s">
        <v>98</v>
      </c>
      <c r="G108" s="88"/>
      <c r="H108" s="148"/>
    </row>
    <row r="109" spans="1:19" ht="0" hidden="1" customHeight="1" x14ac:dyDescent="0.25">
      <c r="E109" s="188"/>
      <c r="F109" s="87" t="s">
        <v>99</v>
      </c>
      <c r="G109" s="88"/>
      <c r="H109" s="148"/>
    </row>
    <row r="110" spans="1:19" ht="5.25" customHeight="1" x14ac:dyDescent="0.25">
      <c r="E110" s="85"/>
      <c r="F110" s="85"/>
      <c r="G110" s="85"/>
      <c r="H110" s="85"/>
    </row>
    <row r="111" spans="1:19" ht="5.25" customHeight="1" x14ac:dyDescent="0.25">
      <c r="E111" s="86"/>
      <c r="F111" s="86"/>
      <c r="G111" s="86"/>
      <c r="H111" s="86"/>
    </row>
    <row r="112" spans="1:19" ht="30" customHeight="1" x14ac:dyDescent="0.25">
      <c r="A112" s="41"/>
      <c r="B112" s="41"/>
      <c r="C112" s="59"/>
      <c r="D112" s="44"/>
      <c r="E112" s="177" t="s">
        <v>111</v>
      </c>
      <c r="F112" s="177"/>
      <c r="G112" s="32"/>
      <c r="H112" s="145" t="s">
        <v>112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 x14ac:dyDescent="0.25">
      <c r="E113" s="85"/>
      <c r="F113" s="85"/>
      <c r="G113" s="85"/>
      <c r="H113" s="85"/>
    </row>
    <row r="114" spans="5:8" ht="5.25" customHeight="1" x14ac:dyDescent="0.25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6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1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2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3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5000000}">
      <formula1>MR_LIST</formula1>
    </dataValidation>
  </dataValidations>
  <hyperlinks>
    <hyperlink ref="E8" r:id="rId1" display="https://sp.eias.ru/knowledgebase.php?article=125" xr:uid="{00000000-0004-0000-0100-000000000000}"/>
    <hyperlink ref="H80" r:id="rId2" display="https://eias.ru/files/46ep.stx.eias.justification.rtf" xr:uid="{00000000-0004-0000-0100-000001000000}"/>
  </hyperlinks>
  <pageMargins left="0.7" right="0.7" top="0.75" bottom="0.75" header="0.3" footer="0.3"/>
  <pageSetup paperSize="9" orientation="portrait" r:id="rId3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3DBDB"/>
    <pageSetUpPr fitToPage="1"/>
  </sheetPr>
  <dimension ref="A1:T144"/>
  <sheetViews>
    <sheetView showGridLines="0" topLeftCell="C7" zoomScale="85" zoomScaleNormal="85" workbookViewId="0">
      <selection activeCell="I126" sqref="I126"/>
    </sheetView>
  </sheetViews>
  <sheetFormatPr defaultRowHeight="10.5" customHeight="1" x14ac:dyDescent="0.25"/>
  <cols>
    <col min="1" max="2" width="4.7109375" style="152" hidden="1" customWidth="1"/>
    <col min="3" max="3" width="2.7109375" style="152" customWidth="1"/>
    <col min="4" max="4" width="10.7109375" style="152" customWidth="1"/>
    <col min="5" max="5" width="52.28515625" style="152" customWidth="1"/>
    <col min="6" max="6" width="10.7109375" style="152" customWidth="1"/>
    <col min="7" max="7" width="6.7109375" style="152" customWidth="1"/>
    <col min="8" max="12" width="17.7109375" style="152" customWidth="1"/>
    <col min="13" max="13" width="2.7109375" style="152" customWidth="1"/>
    <col min="14" max="19" width="13.5703125" style="152" hidden="1" customWidth="1"/>
    <col min="20" max="20" width="33.7109375" style="152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5" t="s">
        <v>113</v>
      </c>
      <c r="I3" s="114" t="s">
        <v>114</v>
      </c>
      <c r="J3" s="114" t="s">
        <v>115</v>
      </c>
      <c r="K3" s="114" t="s">
        <v>116</v>
      </c>
      <c r="L3" s="114" t="s">
        <v>117</v>
      </c>
      <c r="N3" s="115" t="s">
        <v>118</v>
      </c>
      <c r="O3" s="115" t="s">
        <v>119</v>
      </c>
      <c r="P3" s="115" t="s">
        <v>120</v>
      </c>
      <c r="Q3" s="115" t="s">
        <v>121</v>
      </c>
      <c r="R3" s="115" t="s">
        <v>122</v>
      </c>
      <c r="S3" s="115" t="s">
        <v>123</v>
      </c>
      <c r="T3" s="115" t="s">
        <v>124</v>
      </c>
    </row>
    <row r="4" spans="1:20" ht="10.5" hidden="1" customHeight="1" x14ac:dyDescent="0.25">
      <c r="A4" s="69"/>
      <c r="F4" s="68"/>
      <c r="G4" s="68"/>
      <c r="H4" s="68"/>
      <c r="I4" s="68"/>
      <c r="J4" s="68"/>
      <c r="K4" s="68"/>
      <c r="L4" s="68"/>
    </row>
    <row r="5" spans="1:20" ht="10.5" hidden="1" customHeight="1" x14ac:dyDescent="0.25">
      <c r="A5" s="67"/>
    </row>
    <row r="6" spans="1:20" ht="10.5" hidden="1" customHeight="1" x14ac:dyDescent="0.25">
      <c r="A6" s="67"/>
    </row>
    <row r="7" spans="1:20" ht="6" customHeight="1" x14ac:dyDescent="0.25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 x14ac:dyDescent="0.25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 x14ac:dyDescent="0.25">
      <c r="D9" s="118" t="str">
        <f>IF(ORG="","Не определено",ORG)</f>
        <v>ПАО "ЗМЗ"</v>
      </c>
      <c r="E9" s="118"/>
    </row>
    <row r="10" spans="1:20" ht="15" customHeight="1" x14ac:dyDescent="0.25">
      <c r="D10" s="117"/>
      <c r="E10" s="117"/>
      <c r="F10" s="64"/>
      <c r="G10" s="64"/>
      <c r="H10" s="64"/>
      <c r="I10" s="64"/>
      <c r="J10" s="64"/>
      <c r="K10" s="64"/>
      <c r="L10" s="65" t="s">
        <v>125</v>
      </c>
    </row>
    <row r="11" spans="1:20" ht="15" customHeight="1" x14ac:dyDescent="0.25">
      <c r="C11" s="62"/>
      <c r="D11" s="189" t="s">
        <v>126</v>
      </c>
      <c r="E11" s="189" t="s">
        <v>127</v>
      </c>
      <c r="F11" s="189" t="s">
        <v>128</v>
      </c>
      <c r="G11" s="189" t="s">
        <v>129</v>
      </c>
      <c r="H11" s="189" t="s">
        <v>130</v>
      </c>
      <c r="I11" s="189" t="s">
        <v>131</v>
      </c>
      <c r="J11" s="189"/>
      <c r="K11" s="189"/>
      <c r="L11" s="189"/>
    </row>
    <row r="12" spans="1:20" ht="15" customHeight="1" x14ac:dyDescent="0.25">
      <c r="C12" s="62"/>
      <c r="D12" s="189"/>
      <c r="E12" s="189"/>
      <c r="F12" s="189"/>
      <c r="G12" s="189"/>
      <c r="H12" s="189"/>
      <c r="I12" s="72" t="s">
        <v>132</v>
      </c>
      <c r="J12" s="72" t="s">
        <v>133</v>
      </c>
      <c r="K12" s="72" t="s">
        <v>134</v>
      </c>
      <c r="L12" s="72" t="s">
        <v>135</v>
      </c>
    </row>
    <row r="13" spans="1:20" ht="12" customHeight="1" x14ac:dyDescent="0.25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 x14ac:dyDescent="0.25">
      <c r="C14" s="62"/>
      <c r="D14" s="190" t="s">
        <v>136</v>
      </c>
      <c r="E14" s="191"/>
      <c r="F14" s="191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 x14ac:dyDescent="0.25">
      <c r="C15" s="62"/>
      <c r="D15" s="73" t="s">
        <v>137</v>
      </c>
      <c r="E15" s="127" t="s">
        <v>138</v>
      </c>
      <c r="F15" s="128" t="s">
        <v>139</v>
      </c>
      <c r="G15" s="128">
        <v>10</v>
      </c>
      <c r="H15" s="61">
        <f>SUM(I15:L15)</f>
        <v>95764</v>
      </c>
      <c r="I15" s="61">
        <f>SUM(I16,I17,I20,I23)</f>
        <v>95734</v>
      </c>
      <c r="J15" s="61">
        <f>SUM(J16,J17,J20,J23)</f>
        <v>0</v>
      </c>
      <c r="K15" s="61">
        <f>SUM(K16,K17,K20,K23)</f>
        <v>30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140</v>
      </c>
    </row>
    <row r="16" spans="1:20" ht="12" customHeight="1" x14ac:dyDescent="0.25">
      <c r="C16" s="62"/>
      <c r="D16" s="119" t="s">
        <v>141</v>
      </c>
      <c r="E16" s="129" t="s">
        <v>142</v>
      </c>
      <c r="F16" s="120" t="s">
        <v>139</v>
      </c>
      <c r="G16" s="72">
        <v>20</v>
      </c>
      <c r="H16" s="61">
        <f>SUM(I16:L16)</f>
        <v>0</v>
      </c>
      <c r="I16" s="71"/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140</v>
      </c>
    </row>
    <row r="17" spans="3:20" ht="12" customHeight="1" x14ac:dyDescent="0.25">
      <c r="C17" s="62"/>
      <c r="D17" s="119" t="s">
        <v>143</v>
      </c>
      <c r="E17" s="129" t="s">
        <v>144</v>
      </c>
      <c r="F17" s="120" t="s">
        <v>139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140</v>
      </c>
    </row>
    <row r="18" spans="3:20" ht="12" hidden="1" customHeight="1" x14ac:dyDescent="0.25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145</v>
      </c>
      <c r="O18" s="134"/>
      <c r="P18" s="134"/>
      <c r="Q18" s="134"/>
      <c r="R18" s="134"/>
      <c r="S18" s="134"/>
      <c r="T18" s="134"/>
    </row>
    <row r="19" spans="3:20" ht="12" customHeight="1" x14ac:dyDescent="0.25">
      <c r="C19" s="62"/>
      <c r="D19" s="122"/>
      <c r="E19" s="125" t="s">
        <v>146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147</v>
      </c>
    </row>
    <row r="20" spans="3:20" ht="12" customHeight="1" x14ac:dyDescent="0.25">
      <c r="C20" s="62"/>
      <c r="D20" s="119" t="s">
        <v>148</v>
      </c>
      <c r="E20" s="129" t="s">
        <v>149</v>
      </c>
      <c r="F20" s="120" t="s">
        <v>139</v>
      </c>
      <c r="G20" s="72" t="s">
        <v>150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140</v>
      </c>
    </row>
    <row r="21" spans="3:20" ht="12" hidden="1" customHeight="1" x14ac:dyDescent="0.25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145</v>
      </c>
      <c r="O21" s="134"/>
      <c r="P21" s="134"/>
      <c r="Q21" s="134"/>
      <c r="R21" s="134"/>
      <c r="S21" s="134"/>
      <c r="T21" s="134"/>
    </row>
    <row r="22" spans="3:20" ht="12" customHeight="1" x14ac:dyDescent="0.25">
      <c r="C22" s="62"/>
      <c r="D22" s="122"/>
      <c r="E22" s="125" t="s">
        <v>146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151</v>
      </c>
    </row>
    <row r="23" spans="3:20" ht="12" customHeight="1" x14ac:dyDescent="0.25">
      <c r="C23" s="62"/>
      <c r="D23" s="119" t="s">
        <v>152</v>
      </c>
      <c r="E23" s="129" t="s">
        <v>153</v>
      </c>
      <c r="F23" s="120" t="s">
        <v>139</v>
      </c>
      <c r="G23" s="72" t="s">
        <v>154</v>
      </c>
      <c r="H23" s="61">
        <f>SUM(I23:L23)</f>
        <v>95764</v>
      </c>
      <c r="I23" s="61">
        <f>SUM(I24:I25)</f>
        <v>95734</v>
      </c>
      <c r="J23" s="61">
        <f>SUM(J24:J25)</f>
        <v>0</v>
      </c>
      <c r="K23" s="61">
        <f>SUM(K24:K25)</f>
        <v>30</v>
      </c>
      <c r="L23" s="61">
        <f>SUM(L24:L25)</f>
        <v>0</v>
      </c>
      <c r="N23" s="134"/>
      <c r="O23" s="134"/>
      <c r="P23" s="134"/>
      <c r="Q23" s="134"/>
      <c r="R23" s="134"/>
      <c r="S23" s="134"/>
      <c r="T23" s="136" t="s">
        <v>140</v>
      </c>
    </row>
    <row r="24" spans="3:20" ht="12" customHeight="1" x14ac:dyDescent="0.25">
      <c r="C24" s="62"/>
      <c r="D24" s="159" t="s">
        <v>1506</v>
      </c>
      <c r="E24" s="160" t="s">
        <v>1509</v>
      </c>
      <c r="F24" s="158" t="s">
        <v>139</v>
      </c>
      <c r="G24" s="161" t="s">
        <v>1507</v>
      </c>
      <c r="H24" s="61">
        <f>SUM(I24:L24)</f>
        <v>95764</v>
      </c>
      <c r="I24" s="121">
        <v>95734</v>
      </c>
      <c r="J24" s="121"/>
      <c r="K24" s="121">
        <v>30</v>
      </c>
      <c r="L24" s="124"/>
      <c r="N24" s="136" t="s">
        <v>145</v>
      </c>
      <c r="O24" s="134"/>
      <c r="P24" s="134"/>
      <c r="Q24" s="134"/>
      <c r="R24" s="134"/>
      <c r="S24" s="134"/>
      <c r="T24" s="134"/>
    </row>
    <row r="25" spans="3:20" ht="12" customHeight="1" x14ac:dyDescent="0.25">
      <c r="C25" s="62"/>
      <c r="D25" s="122"/>
      <c r="E25" s="125" t="s">
        <v>146</v>
      </c>
      <c r="F25" s="123"/>
      <c r="G25" s="123"/>
      <c r="H25" s="121"/>
      <c r="I25" s="121"/>
      <c r="J25" s="121"/>
      <c r="K25" s="121"/>
      <c r="L25" s="124"/>
      <c r="N25" s="134"/>
      <c r="O25" s="134"/>
      <c r="P25" s="134"/>
      <c r="Q25" s="134"/>
      <c r="R25" s="134"/>
      <c r="S25" s="134"/>
      <c r="T25" s="139" t="s">
        <v>155</v>
      </c>
    </row>
    <row r="26" spans="3:20" ht="12" customHeight="1" x14ac:dyDescent="0.25">
      <c r="C26" s="62"/>
      <c r="D26" s="73" t="s">
        <v>156</v>
      </c>
      <c r="E26" s="127" t="s">
        <v>157</v>
      </c>
      <c r="F26" s="128" t="s">
        <v>139</v>
      </c>
      <c r="G26" s="128" t="s">
        <v>158</v>
      </c>
      <c r="H26" s="61">
        <f t="shared" ref="H26:H38" si="0">SUM(I26:L26)</f>
        <v>21528</v>
      </c>
      <c r="I26" s="61">
        <f>SUM(I28,I29,I30)</f>
        <v>0</v>
      </c>
      <c r="J26" s="61">
        <f>SUM(J27,J29,J30)</f>
        <v>0</v>
      </c>
      <c r="K26" s="61">
        <f>SUM(K27,K28,K30)</f>
        <v>17910</v>
      </c>
      <c r="L26" s="61">
        <f>SUM(L27,L28,L29)</f>
        <v>3618</v>
      </c>
      <c r="N26" s="134"/>
      <c r="O26" s="134"/>
      <c r="P26" s="134"/>
      <c r="Q26" s="134"/>
      <c r="R26" s="134"/>
      <c r="S26" s="134"/>
      <c r="T26" s="136" t="s">
        <v>140</v>
      </c>
    </row>
    <row r="27" spans="3:20" ht="12" customHeight="1" x14ac:dyDescent="0.25">
      <c r="C27" s="62"/>
      <c r="D27" s="119" t="s">
        <v>159</v>
      </c>
      <c r="E27" s="129" t="s">
        <v>132</v>
      </c>
      <c r="F27" s="120" t="s">
        <v>139</v>
      </c>
      <c r="G27" s="72" t="s">
        <v>160</v>
      </c>
      <c r="H27" s="61">
        <f t="shared" si="0"/>
        <v>17910</v>
      </c>
      <c r="I27" s="133"/>
      <c r="J27" s="71"/>
      <c r="K27" s="71">
        <v>17910</v>
      </c>
      <c r="L27" s="71"/>
      <c r="N27" s="134"/>
      <c r="O27" s="134"/>
      <c r="P27" s="134"/>
      <c r="Q27" s="134"/>
      <c r="R27" s="134"/>
      <c r="S27" s="134"/>
      <c r="T27" s="136" t="s">
        <v>140</v>
      </c>
    </row>
    <row r="28" spans="3:20" ht="12" customHeight="1" x14ac:dyDescent="0.25">
      <c r="C28" s="62"/>
      <c r="D28" s="119" t="s">
        <v>161</v>
      </c>
      <c r="E28" s="129" t="s">
        <v>133</v>
      </c>
      <c r="F28" s="120" t="s">
        <v>139</v>
      </c>
      <c r="G28" s="72" t="s">
        <v>162</v>
      </c>
      <c r="H28" s="61">
        <f t="shared" si="0"/>
        <v>0</v>
      </c>
      <c r="I28" s="71"/>
      <c r="J28" s="133"/>
      <c r="K28" s="71"/>
      <c r="L28" s="71"/>
      <c r="N28" s="134"/>
      <c r="O28" s="134"/>
      <c r="P28" s="134"/>
      <c r="Q28" s="134"/>
      <c r="R28" s="134"/>
      <c r="S28" s="134"/>
      <c r="T28" s="136" t="s">
        <v>140</v>
      </c>
    </row>
    <row r="29" spans="3:20" ht="12" customHeight="1" x14ac:dyDescent="0.25">
      <c r="C29" s="62"/>
      <c r="D29" s="119" t="s">
        <v>163</v>
      </c>
      <c r="E29" s="129" t="s">
        <v>134</v>
      </c>
      <c r="F29" s="120" t="s">
        <v>139</v>
      </c>
      <c r="G29" s="72" t="s">
        <v>164</v>
      </c>
      <c r="H29" s="61">
        <f t="shared" si="0"/>
        <v>3618</v>
      </c>
      <c r="I29" s="71"/>
      <c r="J29" s="71"/>
      <c r="K29" s="133"/>
      <c r="L29" s="71">
        <v>3618</v>
      </c>
      <c r="N29" s="134"/>
      <c r="O29" s="134"/>
      <c r="P29" s="134"/>
      <c r="Q29" s="134"/>
      <c r="R29" s="134"/>
      <c r="S29" s="134"/>
      <c r="T29" s="136" t="s">
        <v>140</v>
      </c>
    </row>
    <row r="30" spans="3:20" ht="12" customHeight="1" x14ac:dyDescent="0.25">
      <c r="C30" s="62"/>
      <c r="D30" s="119" t="s">
        <v>165</v>
      </c>
      <c r="E30" s="129" t="s">
        <v>166</v>
      </c>
      <c r="F30" s="120" t="s">
        <v>139</v>
      </c>
      <c r="G30" s="72" t="s">
        <v>167</v>
      </c>
      <c r="H30" s="61">
        <f t="shared" si="0"/>
        <v>0</v>
      </c>
      <c r="I30" s="71"/>
      <c r="J30" s="71"/>
      <c r="K30" s="71"/>
      <c r="L30" s="133"/>
      <c r="N30" s="134"/>
      <c r="O30" s="134"/>
      <c r="P30" s="134"/>
      <c r="Q30" s="134"/>
      <c r="R30" s="134"/>
      <c r="S30" s="134"/>
      <c r="T30" s="136" t="s">
        <v>140</v>
      </c>
    </row>
    <row r="31" spans="3:20" ht="12" customHeight="1" x14ac:dyDescent="0.25">
      <c r="C31" s="62"/>
      <c r="D31" s="73" t="s">
        <v>168</v>
      </c>
      <c r="E31" s="127" t="s">
        <v>169</v>
      </c>
      <c r="F31" s="128" t="s">
        <v>139</v>
      </c>
      <c r="G31" s="128" t="s">
        <v>170</v>
      </c>
      <c r="H31" s="61">
        <f t="shared" si="0"/>
        <v>0</v>
      </c>
      <c r="I31" s="71"/>
      <c r="J31" s="71"/>
      <c r="K31" s="71"/>
      <c r="L31" s="71"/>
      <c r="N31" s="134"/>
      <c r="O31" s="134"/>
      <c r="P31" s="134"/>
      <c r="Q31" s="134"/>
      <c r="R31" s="134"/>
      <c r="S31" s="134"/>
      <c r="T31" s="136" t="s">
        <v>140</v>
      </c>
    </row>
    <row r="32" spans="3:20" ht="12" customHeight="1" x14ac:dyDescent="0.25">
      <c r="C32" s="62"/>
      <c r="D32" s="73" t="s">
        <v>171</v>
      </c>
      <c r="E32" s="127" t="s">
        <v>172</v>
      </c>
      <c r="F32" s="128" t="s">
        <v>139</v>
      </c>
      <c r="G32" s="128" t="s">
        <v>173</v>
      </c>
      <c r="H32" s="61">
        <f t="shared" si="0"/>
        <v>78088</v>
      </c>
      <c r="I32" s="61">
        <f>SUM(I33,I35,I38,I41)</f>
        <v>74691</v>
      </c>
      <c r="J32" s="61">
        <f>SUM(J33,J35,J38,J41)</f>
        <v>0</v>
      </c>
      <c r="K32" s="61">
        <f>SUM(K33,K35,K38,K41)</f>
        <v>3285</v>
      </c>
      <c r="L32" s="61">
        <f>SUM(L33,L35,L38,L41)</f>
        <v>112</v>
      </c>
      <c r="N32" s="134"/>
      <c r="O32" s="134"/>
      <c r="P32" s="134"/>
      <c r="Q32" s="134"/>
      <c r="R32" s="134"/>
      <c r="S32" s="134"/>
      <c r="T32" s="136" t="s">
        <v>140</v>
      </c>
    </row>
    <row r="33" spans="3:20" ht="24" customHeight="1" x14ac:dyDescent="0.25">
      <c r="C33" s="62"/>
      <c r="D33" s="119" t="s">
        <v>174</v>
      </c>
      <c r="E33" s="129" t="s">
        <v>175</v>
      </c>
      <c r="F33" s="120" t="s">
        <v>139</v>
      </c>
      <c r="G33" s="72" t="s">
        <v>176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140</v>
      </c>
    </row>
    <row r="34" spans="3:20" ht="12" customHeight="1" x14ac:dyDescent="0.25">
      <c r="C34" s="62"/>
      <c r="D34" s="119" t="s">
        <v>177</v>
      </c>
      <c r="E34" s="130" t="s">
        <v>178</v>
      </c>
      <c r="F34" s="120" t="s">
        <v>139</v>
      </c>
      <c r="G34" s="72" t="s">
        <v>179</v>
      </c>
      <c r="H34" s="61">
        <f t="shared" si="0"/>
        <v>0</v>
      </c>
      <c r="I34" s="71"/>
      <c r="J34" s="71"/>
      <c r="K34" s="71"/>
      <c r="L34" s="71"/>
      <c r="N34" s="134"/>
      <c r="O34" s="134"/>
      <c r="P34" s="134"/>
      <c r="Q34" s="134"/>
      <c r="R34" s="134"/>
      <c r="S34" s="134"/>
      <c r="T34" s="136" t="s">
        <v>140</v>
      </c>
    </row>
    <row r="35" spans="3:20" ht="12" customHeight="1" x14ac:dyDescent="0.25">
      <c r="C35" s="62"/>
      <c r="D35" s="119" t="s">
        <v>180</v>
      </c>
      <c r="E35" s="129" t="s">
        <v>181</v>
      </c>
      <c r="F35" s="120" t="s">
        <v>139</v>
      </c>
      <c r="G35" s="72" t="s">
        <v>182</v>
      </c>
      <c r="H35" s="61">
        <f t="shared" si="0"/>
        <v>78088</v>
      </c>
      <c r="I35" s="71">
        <v>74691</v>
      </c>
      <c r="J35" s="71"/>
      <c r="K35" s="71">
        <v>3285</v>
      </c>
      <c r="L35" s="71">
        <v>112</v>
      </c>
      <c r="N35" s="134"/>
      <c r="O35" s="134"/>
      <c r="P35" s="134"/>
      <c r="Q35" s="134"/>
      <c r="R35" s="134"/>
      <c r="S35" s="134"/>
      <c r="T35" s="136" t="s">
        <v>140</v>
      </c>
    </row>
    <row r="36" spans="3:20" ht="12" customHeight="1" x14ac:dyDescent="0.25">
      <c r="C36" s="62"/>
      <c r="D36" s="119" t="s">
        <v>183</v>
      </c>
      <c r="E36" s="130" t="s">
        <v>184</v>
      </c>
      <c r="F36" s="120" t="s">
        <v>139</v>
      </c>
      <c r="G36" s="72" t="s">
        <v>185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140</v>
      </c>
    </row>
    <row r="37" spans="3:20" ht="12" customHeight="1" x14ac:dyDescent="0.25">
      <c r="C37" s="62"/>
      <c r="D37" s="119" t="s">
        <v>186</v>
      </c>
      <c r="E37" s="131" t="s">
        <v>187</v>
      </c>
      <c r="F37" s="120" t="s">
        <v>139</v>
      </c>
      <c r="G37" s="72" t="s">
        <v>188</v>
      </c>
      <c r="H37" s="61">
        <f t="shared" si="0"/>
        <v>0</v>
      </c>
      <c r="I37" s="71"/>
      <c r="J37" s="71"/>
      <c r="K37" s="71"/>
      <c r="L37" s="71"/>
      <c r="N37" s="134"/>
      <c r="O37" s="134"/>
      <c r="P37" s="134"/>
      <c r="Q37" s="134"/>
      <c r="R37" s="134"/>
      <c r="S37" s="134"/>
      <c r="T37" s="136" t="s">
        <v>140</v>
      </c>
    </row>
    <row r="38" spans="3:20" ht="12" customHeight="1" x14ac:dyDescent="0.25">
      <c r="C38" s="62"/>
      <c r="D38" s="119" t="s">
        <v>189</v>
      </c>
      <c r="E38" s="129" t="s">
        <v>190</v>
      </c>
      <c r="F38" s="120" t="s">
        <v>139</v>
      </c>
      <c r="G38" s="72" t="s">
        <v>191</v>
      </c>
      <c r="H38" s="61">
        <f t="shared" si="0"/>
        <v>0</v>
      </c>
      <c r="I38" s="61">
        <f>SUM(I39:I40)</f>
        <v>0</v>
      </c>
      <c r="J38" s="61">
        <f>SUM(J39:J40)</f>
        <v>0</v>
      </c>
      <c r="K38" s="61">
        <f>SUM(K39:K40)</f>
        <v>0</v>
      </c>
      <c r="L38" s="61">
        <f>SUM(L39:L40)</f>
        <v>0</v>
      </c>
      <c r="N38" s="134"/>
      <c r="O38" s="134"/>
      <c r="P38" s="134"/>
      <c r="Q38" s="134"/>
      <c r="R38" s="134"/>
      <c r="S38" s="134"/>
      <c r="T38" s="136" t="s">
        <v>140</v>
      </c>
    </row>
    <row r="39" spans="3:20" ht="12" hidden="1" customHeight="1" x14ac:dyDescent="0.25">
      <c r="C39" s="62"/>
      <c r="D39" s="126"/>
      <c r="E39" s="125"/>
      <c r="F39" s="123"/>
      <c r="G39" s="123"/>
      <c r="H39" s="121"/>
      <c r="I39" s="121"/>
      <c r="J39" s="121"/>
      <c r="K39" s="121"/>
      <c r="L39" s="124"/>
      <c r="N39" s="136" t="s">
        <v>145</v>
      </c>
      <c r="O39" s="134"/>
      <c r="P39" s="134"/>
      <c r="Q39" s="134"/>
      <c r="R39" s="134"/>
      <c r="S39" s="134"/>
      <c r="T39" s="134"/>
    </row>
    <row r="40" spans="3:20" ht="12" customHeight="1" x14ac:dyDescent="0.25">
      <c r="C40" s="62"/>
      <c r="D40" s="122"/>
      <c r="E40" s="125" t="s">
        <v>146</v>
      </c>
      <c r="F40" s="123"/>
      <c r="G40" s="123"/>
      <c r="H40" s="121"/>
      <c r="I40" s="121"/>
      <c r="J40" s="121"/>
      <c r="K40" s="121"/>
      <c r="L40" s="124"/>
      <c r="N40" s="134"/>
      <c r="O40" s="134"/>
      <c r="P40" s="134"/>
      <c r="Q40" s="134"/>
      <c r="R40" s="134"/>
      <c r="S40" s="134"/>
      <c r="T40" s="139" t="s">
        <v>192</v>
      </c>
    </row>
    <row r="41" spans="3:20" ht="12" customHeight="1" x14ac:dyDescent="0.25">
      <c r="C41" s="62"/>
      <c r="D41" s="119" t="s">
        <v>193</v>
      </c>
      <c r="E41" s="129" t="s">
        <v>194</v>
      </c>
      <c r="F41" s="120" t="s">
        <v>139</v>
      </c>
      <c r="G41" s="72" t="s">
        <v>195</v>
      </c>
      <c r="H41" s="61">
        <f t="shared" ref="H41:H49" si="1">SUM(I41:L41)</f>
        <v>0</v>
      </c>
      <c r="I41" s="71"/>
      <c r="J41" s="71"/>
      <c r="K41" s="71"/>
      <c r="L41" s="71"/>
      <c r="N41" s="134"/>
      <c r="O41" s="134"/>
      <c r="P41" s="134"/>
      <c r="Q41" s="134"/>
      <c r="R41" s="134"/>
      <c r="S41" s="134"/>
      <c r="T41" s="136" t="s">
        <v>140</v>
      </c>
    </row>
    <row r="42" spans="3:20" ht="12" customHeight="1" x14ac:dyDescent="0.25">
      <c r="C42" s="62"/>
      <c r="D42" s="73" t="s">
        <v>196</v>
      </c>
      <c r="E42" s="127" t="s">
        <v>197</v>
      </c>
      <c r="F42" s="128" t="s">
        <v>139</v>
      </c>
      <c r="G42" s="128" t="s">
        <v>198</v>
      </c>
      <c r="H42" s="61">
        <f t="shared" si="1"/>
        <v>21528</v>
      </c>
      <c r="I42" s="71">
        <f>K27</f>
        <v>17910</v>
      </c>
      <c r="J42" s="71"/>
      <c r="K42" s="71">
        <f>L29</f>
        <v>3618</v>
      </c>
      <c r="L42" s="71"/>
      <c r="N42" s="134"/>
      <c r="O42" s="134"/>
      <c r="P42" s="134"/>
      <c r="Q42" s="134"/>
      <c r="R42" s="134"/>
      <c r="S42" s="134"/>
      <c r="T42" s="136" t="s">
        <v>140</v>
      </c>
    </row>
    <row r="43" spans="3:20" ht="12" customHeight="1" x14ac:dyDescent="0.25">
      <c r="C43" s="62"/>
      <c r="D43" s="73" t="s">
        <v>199</v>
      </c>
      <c r="E43" s="127" t="s">
        <v>200</v>
      </c>
      <c r="F43" s="128" t="s">
        <v>139</v>
      </c>
      <c r="G43" s="128" t="s">
        <v>201</v>
      </c>
      <c r="H43" s="61">
        <f t="shared" si="1"/>
        <v>170</v>
      </c>
      <c r="I43" s="71">
        <v>170</v>
      </c>
      <c r="J43" s="71"/>
      <c r="K43" s="71"/>
      <c r="L43" s="71"/>
      <c r="N43" s="134"/>
      <c r="O43" s="134"/>
      <c r="P43" s="134"/>
      <c r="Q43" s="134"/>
      <c r="R43" s="134"/>
      <c r="S43" s="134"/>
      <c r="T43" s="136" t="s">
        <v>140</v>
      </c>
    </row>
    <row r="44" spans="3:20" ht="12" customHeight="1" x14ac:dyDescent="0.25">
      <c r="C44" s="62"/>
      <c r="D44" s="73" t="s">
        <v>202</v>
      </c>
      <c r="E44" s="127" t="s">
        <v>203</v>
      </c>
      <c r="F44" s="128" t="s">
        <v>139</v>
      </c>
      <c r="G44" s="128" t="s">
        <v>204</v>
      </c>
      <c r="H44" s="61">
        <f t="shared" si="1"/>
        <v>12746</v>
      </c>
      <c r="I44" s="71"/>
      <c r="J44" s="71"/>
      <c r="K44" s="71">
        <v>9449</v>
      </c>
      <c r="L44" s="71">
        <v>3297</v>
      </c>
      <c r="N44" s="134"/>
      <c r="O44" s="134"/>
      <c r="P44" s="134"/>
      <c r="Q44" s="134"/>
      <c r="R44" s="134"/>
      <c r="S44" s="134"/>
      <c r="T44" s="136" t="s">
        <v>140</v>
      </c>
    </row>
    <row r="45" spans="3:20" ht="12" customHeight="1" x14ac:dyDescent="0.25">
      <c r="C45" s="62"/>
      <c r="D45" s="73" t="s">
        <v>205</v>
      </c>
      <c r="E45" s="127" t="s">
        <v>206</v>
      </c>
      <c r="F45" s="128" t="s">
        <v>139</v>
      </c>
      <c r="G45" s="128" t="s">
        <v>207</v>
      </c>
      <c r="H45" s="61">
        <f t="shared" si="1"/>
        <v>4760</v>
      </c>
      <c r="I45" s="71">
        <v>2963</v>
      </c>
      <c r="J45" s="71"/>
      <c r="K45" s="71">
        <v>1588</v>
      </c>
      <c r="L45" s="71">
        <v>209</v>
      </c>
      <c r="N45" s="134"/>
      <c r="O45" s="134"/>
      <c r="P45" s="134"/>
      <c r="Q45" s="134"/>
      <c r="R45" s="134"/>
      <c r="S45" s="134"/>
      <c r="T45" s="136" t="s">
        <v>140</v>
      </c>
    </row>
    <row r="46" spans="3:20" ht="12" customHeight="1" x14ac:dyDescent="0.25">
      <c r="C46" s="62"/>
      <c r="D46" s="119" t="s">
        <v>208</v>
      </c>
      <c r="E46" s="129" t="s">
        <v>209</v>
      </c>
      <c r="F46" s="120" t="s">
        <v>139</v>
      </c>
      <c r="G46" s="72" t="s">
        <v>210</v>
      </c>
      <c r="H46" s="61">
        <f t="shared" si="1"/>
        <v>4760</v>
      </c>
      <c r="I46" s="71">
        <f>I45</f>
        <v>2963</v>
      </c>
      <c r="J46" s="71"/>
      <c r="K46" s="71">
        <f>K45</f>
        <v>1588</v>
      </c>
      <c r="L46" s="71">
        <f>L45</f>
        <v>209</v>
      </c>
      <c r="N46" s="134"/>
      <c r="O46" s="134"/>
      <c r="P46" s="134"/>
      <c r="Q46" s="134"/>
      <c r="R46" s="134"/>
      <c r="S46" s="134"/>
      <c r="T46" s="136" t="s">
        <v>140</v>
      </c>
    </row>
    <row r="47" spans="3:20" ht="12" customHeight="1" x14ac:dyDescent="0.25">
      <c r="C47" s="62"/>
      <c r="D47" s="73" t="s">
        <v>211</v>
      </c>
      <c r="E47" s="127" t="s">
        <v>212</v>
      </c>
      <c r="F47" s="128" t="s">
        <v>139</v>
      </c>
      <c r="G47" s="128" t="s">
        <v>213</v>
      </c>
      <c r="H47" s="61">
        <f t="shared" si="1"/>
        <v>4058</v>
      </c>
      <c r="I47" s="71">
        <v>4058</v>
      </c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140</v>
      </c>
    </row>
    <row r="48" spans="3:20" ht="24" customHeight="1" x14ac:dyDescent="0.25">
      <c r="C48" s="62"/>
      <c r="D48" s="73" t="s">
        <v>214</v>
      </c>
      <c r="E48" s="127" t="s">
        <v>215</v>
      </c>
      <c r="F48" s="128" t="s">
        <v>139</v>
      </c>
      <c r="G48" s="128" t="s">
        <v>216</v>
      </c>
      <c r="H48" s="61">
        <f t="shared" si="1"/>
        <v>702</v>
      </c>
      <c r="I48" s="61">
        <f>I45-I47</f>
        <v>-1095</v>
      </c>
      <c r="J48" s="61">
        <f>J45-J47</f>
        <v>0</v>
      </c>
      <c r="K48" s="61">
        <f>K45-K47</f>
        <v>1588</v>
      </c>
      <c r="L48" s="61">
        <f>L45-L47</f>
        <v>209</v>
      </c>
      <c r="N48" s="134"/>
      <c r="O48" s="134"/>
      <c r="P48" s="134"/>
      <c r="Q48" s="134"/>
      <c r="R48" s="134"/>
      <c r="S48" s="134"/>
      <c r="T48" s="136" t="s">
        <v>140</v>
      </c>
    </row>
    <row r="49" spans="3:20" ht="12" customHeight="1" x14ac:dyDescent="0.25">
      <c r="C49" s="62"/>
      <c r="D49" s="73" t="s">
        <v>217</v>
      </c>
      <c r="E49" s="127" t="s">
        <v>218</v>
      </c>
      <c r="F49" s="128" t="s">
        <v>139</v>
      </c>
      <c r="G49" s="128" t="s">
        <v>219</v>
      </c>
      <c r="H49" s="61">
        <f t="shared" si="1"/>
        <v>0</v>
      </c>
      <c r="I49" s="61">
        <f>SUM(I15,I26,I31)-SUM(I32,I42:I45)</f>
        <v>0</v>
      </c>
      <c r="J49" s="61">
        <f>SUM(J15,J26,J31)-SUM(J32,J42:J45)</f>
        <v>0</v>
      </c>
      <c r="K49" s="61">
        <f>SUM(K15,K26,K31)-SUM(K32,K42:K45)</f>
        <v>0</v>
      </c>
      <c r="L49" s="61">
        <f>SUM(L15,L26,L31)-SUM(L32,L42:L45)</f>
        <v>0</v>
      </c>
      <c r="N49" s="134"/>
      <c r="O49" s="134"/>
      <c r="P49" s="134"/>
      <c r="Q49" s="134"/>
      <c r="R49" s="134"/>
      <c r="S49" s="134"/>
      <c r="T49" s="136" t="s">
        <v>140</v>
      </c>
    </row>
    <row r="50" spans="3:20" ht="18" customHeight="1" x14ac:dyDescent="0.25">
      <c r="C50" s="62"/>
      <c r="D50" s="190" t="s">
        <v>220</v>
      </c>
      <c r="E50" s="191"/>
      <c r="F50" s="191"/>
      <c r="G50" s="144"/>
      <c r="H50" s="142"/>
      <c r="I50" s="142"/>
      <c r="J50" s="142"/>
      <c r="K50" s="142"/>
      <c r="L50" s="143"/>
      <c r="N50" s="134"/>
      <c r="O50" s="134"/>
      <c r="P50" s="134"/>
      <c r="Q50" s="134"/>
      <c r="R50" s="134"/>
      <c r="S50" s="134"/>
      <c r="T50" s="134"/>
    </row>
    <row r="51" spans="3:20" ht="12" customHeight="1" x14ac:dyDescent="0.25">
      <c r="C51" s="62"/>
      <c r="D51" s="73" t="s">
        <v>221</v>
      </c>
      <c r="E51" s="127" t="s">
        <v>138</v>
      </c>
      <c r="F51" s="128" t="s">
        <v>222</v>
      </c>
      <c r="G51" s="128" t="s">
        <v>223</v>
      </c>
      <c r="H51" s="61">
        <f>SUM(I51:L51)</f>
        <v>21.94</v>
      </c>
      <c r="I51" s="61">
        <f>SUM(I52,I53,I56,I59)</f>
        <v>21.93</v>
      </c>
      <c r="J51" s="61">
        <f>SUM(J52,J53,J56,J59)</f>
        <v>0</v>
      </c>
      <c r="K51" s="61">
        <f>SUM(K52,K53,K56,K59)</f>
        <v>0.01</v>
      </c>
      <c r="L51" s="61">
        <f>SUM(L52,L53,L56,L59)</f>
        <v>0</v>
      </c>
      <c r="N51" s="134"/>
      <c r="O51" s="134"/>
      <c r="P51" s="134"/>
      <c r="Q51" s="134"/>
      <c r="R51" s="134"/>
      <c r="S51" s="134"/>
      <c r="T51" s="136" t="s">
        <v>140</v>
      </c>
    </row>
    <row r="52" spans="3:20" ht="12" customHeight="1" x14ac:dyDescent="0.25">
      <c r="C52" s="62"/>
      <c r="D52" s="119" t="s">
        <v>224</v>
      </c>
      <c r="E52" s="129" t="s">
        <v>142</v>
      </c>
      <c r="F52" s="120" t="s">
        <v>222</v>
      </c>
      <c r="G52" s="72" t="s">
        <v>225</v>
      </c>
      <c r="H52" s="61">
        <f>SUM(I52:L52)</f>
        <v>0</v>
      </c>
      <c r="I52" s="71"/>
      <c r="J52" s="71"/>
      <c r="K52" s="71"/>
      <c r="L52" s="71"/>
      <c r="N52" s="134"/>
      <c r="O52" s="134"/>
      <c r="P52" s="134"/>
      <c r="Q52" s="134"/>
      <c r="R52" s="134"/>
      <c r="S52" s="134"/>
      <c r="T52" s="136" t="s">
        <v>140</v>
      </c>
    </row>
    <row r="53" spans="3:20" ht="12" customHeight="1" x14ac:dyDescent="0.25">
      <c r="C53" s="62"/>
      <c r="D53" s="119" t="s">
        <v>226</v>
      </c>
      <c r="E53" s="129" t="s">
        <v>144</v>
      </c>
      <c r="F53" s="120" t="s">
        <v>222</v>
      </c>
      <c r="G53" s="72" t="s">
        <v>227</v>
      </c>
      <c r="H53" s="61">
        <f>SUM(I53:L53)</f>
        <v>0</v>
      </c>
      <c r="I53" s="61">
        <f>SUM(I54:I55)</f>
        <v>0</v>
      </c>
      <c r="J53" s="61">
        <f>SUM(J54:J55)</f>
        <v>0</v>
      </c>
      <c r="K53" s="61">
        <f>SUM(K54:K55)</f>
        <v>0</v>
      </c>
      <c r="L53" s="61">
        <f>SUM(L54:L55)</f>
        <v>0</v>
      </c>
      <c r="N53" s="134"/>
      <c r="O53" s="134"/>
      <c r="P53" s="134"/>
      <c r="Q53" s="134"/>
      <c r="R53" s="134"/>
      <c r="S53" s="134"/>
      <c r="T53" s="136" t="s">
        <v>140</v>
      </c>
    </row>
    <row r="54" spans="3:20" ht="12" hidden="1" customHeight="1" x14ac:dyDescent="0.25">
      <c r="C54" s="62"/>
      <c r="D54" s="126"/>
      <c r="E54" s="125"/>
      <c r="F54" s="123"/>
      <c r="G54" s="123"/>
      <c r="H54" s="121"/>
      <c r="I54" s="121"/>
      <c r="J54" s="121"/>
      <c r="K54" s="121"/>
      <c r="L54" s="124"/>
      <c r="N54" s="136" t="s">
        <v>145</v>
      </c>
      <c r="O54" s="134"/>
      <c r="P54" s="134"/>
      <c r="Q54" s="134"/>
      <c r="R54" s="134"/>
      <c r="S54" s="134"/>
      <c r="T54" s="134"/>
    </row>
    <row r="55" spans="3:20" ht="12" customHeight="1" x14ac:dyDescent="0.25">
      <c r="C55" s="62"/>
      <c r="D55" s="122"/>
      <c r="E55" s="125" t="s">
        <v>146</v>
      </c>
      <c r="F55" s="123"/>
      <c r="G55" s="123"/>
      <c r="H55" s="121"/>
      <c r="I55" s="121"/>
      <c r="J55" s="121"/>
      <c r="K55" s="121"/>
      <c r="L55" s="124"/>
      <c r="N55" s="134"/>
      <c r="O55" s="134"/>
      <c r="P55" s="134"/>
      <c r="Q55" s="134"/>
      <c r="R55" s="134"/>
      <c r="S55" s="134"/>
      <c r="T55" s="139" t="s">
        <v>228</v>
      </c>
    </row>
    <row r="56" spans="3:20" ht="12" customHeight="1" x14ac:dyDescent="0.25">
      <c r="C56" s="62"/>
      <c r="D56" s="119" t="s">
        <v>229</v>
      </c>
      <c r="E56" s="129" t="s">
        <v>149</v>
      </c>
      <c r="F56" s="120" t="s">
        <v>222</v>
      </c>
      <c r="G56" s="72" t="s">
        <v>230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140</v>
      </c>
    </row>
    <row r="57" spans="3:20" ht="12" hidden="1" customHeight="1" x14ac:dyDescent="0.25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145</v>
      </c>
      <c r="O57" s="134"/>
      <c r="P57" s="134"/>
      <c r="Q57" s="134"/>
      <c r="R57" s="134"/>
      <c r="S57" s="134"/>
      <c r="T57" s="134"/>
    </row>
    <row r="58" spans="3:20" ht="12" customHeight="1" x14ac:dyDescent="0.25">
      <c r="C58" s="62"/>
      <c r="D58" s="122"/>
      <c r="E58" s="125" t="s">
        <v>146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231</v>
      </c>
    </row>
    <row r="59" spans="3:20" ht="12" customHeight="1" x14ac:dyDescent="0.25">
      <c r="C59" s="62"/>
      <c r="D59" s="119" t="s">
        <v>232</v>
      </c>
      <c r="E59" s="129" t="s">
        <v>153</v>
      </c>
      <c r="F59" s="120" t="s">
        <v>222</v>
      </c>
      <c r="G59" s="72" t="s">
        <v>233</v>
      </c>
      <c r="H59" s="61">
        <f>SUM(I59:L59)</f>
        <v>21.94</v>
      </c>
      <c r="I59" s="61">
        <f>SUM(I60:I61)</f>
        <v>21.93</v>
      </c>
      <c r="J59" s="61">
        <f>SUM(J60:J61)</f>
        <v>0</v>
      </c>
      <c r="K59" s="61">
        <f>SUM(K60:K61)</f>
        <v>0.01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140</v>
      </c>
    </row>
    <row r="60" spans="3:20" ht="12" customHeight="1" x14ac:dyDescent="0.25">
      <c r="C60" s="62"/>
      <c r="D60" s="162" t="s">
        <v>1508</v>
      </c>
      <c r="E60" s="160" t="s">
        <v>1509</v>
      </c>
      <c r="F60" s="158" t="s">
        <v>222</v>
      </c>
      <c r="G60" s="161" t="s">
        <v>1510</v>
      </c>
      <c r="H60" s="61">
        <f>SUM(I60:L60)</f>
        <v>21.94</v>
      </c>
      <c r="I60" s="121">
        <v>21.93</v>
      </c>
      <c r="J60" s="121"/>
      <c r="K60" s="121">
        <v>0.01</v>
      </c>
      <c r="L60" s="124"/>
      <c r="N60" s="136" t="s">
        <v>145</v>
      </c>
      <c r="O60" s="134"/>
      <c r="P60" s="134"/>
      <c r="Q60" s="134"/>
      <c r="R60" s="134"/>
      <c r="S60" s="134"/>
      <c r="T60" s="134"/>
    </row>
    <row r="61" spans="3:20" ht="12" customHeight="1" x14ac:dyDescent="0.25">
      <c r="C61" s="62"/>
      <c r="D61" s="122"/>
      <c r="E61" s="125" t="s">
        <v>146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234</v>
      </c>
    </row>
    <row r="62" spans="3:20" ht="12" customHeight="1" x14ac:dyDescent="0.25">
      <c r="C62" s="62"/>
      <c r="D62" s="73" t="s">
        <v>235</v>
      </c>
      <c r="E62" s="127" t="s">
        <v>157</v>
      </c>
      <c r="F62" s="128" t="s">
        <v>222</v>
      </c>
      <c r="G62" s="128" t="s">
        <v>236</v>
      </c>
      <c r="H62" s="61">
        <f t="shared" ref="H62:H74" si="2">SUM(I62:L62)</f>
        <v>4.93</v>
      </c>
      <c r="I62" s="61">
        <f>SUM(I64,I65,I66)</f>
        <v>0</v>
      </c>
      <c r="J62" s="61">
        <f>SUM(J63,J65,J66)</f>
        <v>0</v>
      </c>
      <c r="K62" s="61">
        <f>SUM(K63,K64,K66)</f>
        <v>4.0999999999999996</v>
      </c>
      <c r="L62" s="61">
        <f>SUM(L63,L64,L65)</f>
        <v>0.83</v>
      </c>
      <c r="N62" s="134"/>
      <c r="O62" s="134"/>
      <c r="P62" s="134"/>
      <c r="Q62" s="134"/>
      <c r="R62" s="134"/>
      <c r="S62" s="134"/>
      <c r="T62" s="136" t="s">
        <v>140</v>
      </c>
    </row>
    <row r="63" spans="3:20" ht="12" customHeight="1" x14ac:dyDescent="0.25">
      <c r="C63" s="62"/>
      <c r="D63" s="119" t="s">
        <v>237</v>
      </c>
      <c r="E63" s="129" t="s">
        <v>132</v>
      </c>
      <c r="F63" s="120" t="s">
        <v>222</v>
      </c>
      <c r="G63" s="72" t="s">
        <v>238</v>
      </c>
      <c r="H63" s="61">
        <f t="shared" si="2"/>
        <v>4.0999999999999996</v>
      </c>
      <c r="I63" s="133"/>
      <c r="J63" s="71"/>
      <c r="K63" s="71">
        <v>4.0999999999999996</v>
      </c>
      <c r="L63" s="71"/>
      <c r="N63" s="134"/>
      <c r="O63" s="134"/>
      <c r="P63" s="134"/>
      <c r="Q63" s="134"/>
      <c r="R63" s="134"/>
      <c r="S63" s="134"/>
      <c r="T63" s="136" t="s">
        <v>140</v>
      </c>
    </row>
    <row r="64" spans="3:20" ht="12" customHeight="1" x14ac:dyDescent="0.25">
      <c r="C64" s="62"/>
      <c r="D64" s="119" t="s">
        <v>239</v>
      </c>
      <c r="E64" s="129" t="s">
        <v>133</v>
      </c>
      <c r="F64" s="120" t="s">
        <v>222</v>
      </c>
      <c r="G64" s="72" t="s">
        <v>240</v>
      </c>
      <c r="H64" s="61">
        <f t="shared" si="2"/>
        <v>0</v>
      </c>
      <c r="I64" s="71"/>
      <c r="J64" s="133"/>
      <c r="K64" s="71"/>
      <c r="L64" s="71"/>
      <c r="N64" s="134"/>
      <c r="O64" s="134"/>
      <c r="P64" s="134"/>
      <c r="Q64" s="134"/>
      <c r="R64" s="134"/>
      <c r="S64" s="134"/>
      <c r="T64" s="136" t="s">
        <v>140</v>
      </c>
    </row>
    <row r="65" spans="3:20" ht="12" customHeight="1" x14ac:dyDescent="0.25">
      <c r="C65" s="62"/>
      <c r="D65" s="119" t="s">
        <v>241</v>
      </c>
      <c r="E65" s="129" t="s">
        <v>134</v>
      </c>
      <c r="F65" s="120" t="s">
        <v>222</v>
      </c>
      <c r="G65" s="72" t="s">
        <v>242</v>
      </c>
      <c r="H65" s="61">
        <f t="shared" si="2"/>
        <v>0.83</v>
      </c>
      <c r="I65" s="71"/>
      <c r="J65" s="71"/>
      <c r="K65" s="133"/>
      <c r="L65" s="71">
        <v>0.83</v>
      </c>
      <c r="N65" s="134"/>
      <c r="O65" s="134"/>
      <c r="P65" s="134"/>
      <c r="Q65" s="134"/>
      <c r="R65" s="134"/>
      <c r="S65" s="134"/>
      <c r="T65" s="136" t="s">
        <v>140</v>
      </c>
    </row>
    <row r="66" spans="3:20" ht="12" customHeight="1" x14ac:dyDescent="0.25">
      <c r="C66" s="62"/>
      <c r="D66" s="119" t="s">
        <v>243</v>
      </c>
      <c r="E66" s="129" t="s">
        <v>166</v>
      </c>
      <c r="F66" s="120" t="s">
        <v>222</v>
      </c>
      <c r="G66" s="72" t="s">
        <v>244</v>
      </c>
      <c r="H66" s="61">
        <f t="shared" si="2"/>
        <v>0</v>
      </c>
      <c r="I66" s="71"/>
      <c r="J66" s="71"/>
      <c r="K66" s="71"/>
      <c r="L66" s="133"/>
      <c r="N66" s="134"/>
      <c r="O66" s="134"/>
      <c r="P66" s="134"/>
      <c r="Q66" s="134"/>
      <c r="R66" s="134"/>
      <c r="S66" s="134"/>
      <c r="T66" s="136" t="s">
        <v>140</v>
      </c>
    </row>
    <row r="67" spans="3:20" ht="12" customHeight="1" x14ac:dyDescent="0.25">
      <c r="C67" s="62"/>
      <c r="D67" s="73" t="s">
        <v>245</v>
      </c>
      <c r="E67" s="127" t="s">
        <v>169</v>
      </c>
      <c r="F67" s="128" t="s">
        <v>222</v>
      </c>
      <c r="G67" s="128" t="s">
        <v>246</v>
      </c>
      <c r="H67" s="61">
        <f t="shared" si="2"/>
        <v>0</v>
      </c>
      <c r="I67" s="71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140</v>
      </c>
    </row>
    <row r="68" spans="3:20" ht="12" customHeight="1" x14ac:dyDescent="0.25">
      <c r="C68" s="62"/>
      <c r="D68" s="73" t="s">
        <v>247</v>
      </c>
      <c r="E68" s="127" t="s">
        <v>172</v>
      </c>
      <c r="F68" s="128" t="s">
        <v>222</v>
      </c>
      <c r="G68" s="128" t="s">
        <v>248</v>
      </c>
      <c r="H68" s="61">
        <f t="shared" si="2"/>
        <v>17.89</v>
      </c>
      <c r="I68" s="61">
        <f>SUM(I69,I71,I74,I77)</f>
        <v>17.11</v>
      </c>
      <c r="J68" s="61">
        <f>SUM(J69,J71,J74,J77)</f>
        <v>0</v>
      </c>
      <c r="K68" s="61">
        <f>SUM(K69,K71,K74,K77)</f>
        <v>0.75</v>
      </c>
      <c r="L68" s="61">
        <f>SUM(L69,L71,L74,L77)</f>
        <v>0.03</v>
      </c>
      <c r="N68" s="134"/>
      <c r="O68" s="134"/>
      <c r="P68" s="134"/>
      <c r="Q68" s="134"/>
      <c r="R68" s="134"/>
      <c r="S68" s="134"/>
      <c r="T68" s="136" t="s">
        <v>140</v>
      </c>
    </row>
    <row r="69" spans="3:20" ht="24" customHeight="1" x14ac:dyDescent="0.25">
      <c r="C69" s="62"/>
      <c r="D69" s="119" t="s">
        <v>249</v>
      </c>
      <c r="E69" s="129" t="s">
        <v>175</v>
      </c>
      <c r="F69" s="120" t="s">
        <v>222</v>
      </c>
      <c r="G69" s="72" t="s">
        <v>250</v>
      </c>
      <c r="H69" s="61">
        <f t="shared" si="2"/>
        <v>0</v>
      </c>
      <c r="I69" s="71"/>
      <c r="J69" s="71"/>
      <c r="K69" s="71"/>
      <c r="L69" s="71"/>
      <c r="N69" s="134"/>
      <c r="O69" s="134"/>
      <c r="P69" s="134"/>
      <c r="Q69" s="134"/>
      <c r="R69" s="134"/>
      <c r="S69" s="134"/>
      <c r="T69" s="136" t="s">
        <v>140</v>
      </c>
    </row>
    <row r="70" spans="3:20" ht="12" customHeight="1" x14ac:dyDescent="0.25">
      <c r="C70" s="62"/>
      <c r="D70" s="119" t="s">
        <v>251</v>
      </c>
      <c r="E70" s="130" t="s">
        <v>178</v>
      </c>
      <c r="F70" s="120" t="s">
        <v>222</v>
      </c>
      <c r="G70" s="72" t="s">
        <v>252</v>
      </c>
      <c r="H70" s="61">
        <f t="shared" si="2"/>
        <v>0</v>
      </c>
      <c r="I70" s="71"/>
      <c r="J70" s="71"/>
      <c r="K70" s="71"/>
      <c r="L70" s="71"/>
      <c r="N70" s="134"/>
      <c r="O70" s="134"/>
      <c r="P70" s="134"/>
      <c r="Q70" s="134"/>
      <c r="R70" s="134"/>
      <c r="S70" s="134"/>
      <c r="T70" s="136" t="s">
        <v>140</v>
      </c>
    </row>
    <row r="71" spans="3:20" ht="12" customHeight="1" x14ac:dyDescent="0.25">
      <c r="C71" s="62"/>
      <c r="D71" s="119" t="s">
        <v>253</v>
      </c>
      <c r="E71" s="129" t="s">
        <v>181</v>
      </c>
      <c r="F71" s="120" t="s">
        <v>222</v>
      </c>
      <c r="G71" s="72" t="s">
        <v>254</v>
      </c>
      <c r="H71" s="61">
        <f t="shared" si="2"/>
        <v>17.89</v>
      </c>
      <c r="I71" s="71">
        <v>17.11</v>
      </c>
      <c r="J71" s="71"/>
      <c r="K71" s="71">
        <v>0.75</v>
      </c>
      <c r="L71" s="71">
        <v>0.03</v>
      </c>
      <c r="N71" s="134"/>
      <c r="O71" s="134"/>
      <c r="P71" s="134"/>
      <c r="Q71" s="134"/>
      <c r="R71" s="134"/>
      <c r="S71" s="134"/>
      <c r="T71" s="136" t="s">
        <v>140</v>
      </c>
    </row>
    <row r="72" spans="3:20" ht="12" customHeight="1" x14ac:dyDescent="0.25">
      <c r="C72" s="62"/>
      <c r="D72" s="119" t="s">
        <v>255</v>
      </c>
      <c r="E72" s="130" t="s">
        <v>184</v>
      </c>
      <c r="F72" s="120" t="s">
        <v>222</v>
      </c>
      <c r="G72" s="72" t="s">
        <v>256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140</v>
      </c>
    </row>
    <row r="73" spans="3:20" ht="12" customHeight="1" x14ac:dyDescent="0.25">
      <c r="C73" s="62"/>
      <c r="D73" s="119" t="s">
        <v>257</v>
      </c>
      <c r="E73" s="131" t="s">
        <v>187</v>
      </c>
      <c r="F73" s="120" t="s">
        <v>222</v>
      </c>
      <c r="G73" s="72" t="s">
        <v>258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140</v>
      </c>
    </row>
    <row r="74" spans="3:20" ht="12" customHeight="1" x14ac:dyDescent="0.25">
      <c r="C74" s="62"/>
      <c r="D74" s="119" t="s">
        <v>259</v>
      </c>
      <c r="E74" s="129" t="s">
        <v>190</v>
      </c>
      <c r="F74" s="120" t="s">
        <v>222</v>
      </c>
      <c r="G74" s="72" t="s">
        <v>260</v>
      </c>
      <c r="H74" s="61">
        <f t="shared" si="2"/>
        <v>0</v>
      </c>
      <c r="I74" s="61">
        <f>SUM(I75:I76)</f>
        <v>0</v>
      </c>
      <c r="J74" s="61">
        <f>SUM(J75:J76)</f>
        <v>0</v>
      </c>
      <c r="K74" s="61">
        <f>SUM(K75:K76)</f>
        <v>0</v>
      </c>
      <c r="L74" s="61">
        <f>SUM(L75:L76)</f>
        <v>0</v>
      </c>
      <c r="N74" s="134"/>
      <c r="O74" s="134"/>
      <c r="P74" s="134"/>
      <c r="Q74" s="134"/>
      <c r="R74" s="134"/>
      <c r="S74" s="134"/>
      <c r="T74" s="136" t="s">
        <v>140</v>
      </c>
    </row>
    <row r="75" spans="3:20" ht="12" hidden="1" customHeight="1" x14ac:dyDescent="0.25">
      <c r="C75" s="62"/>
      <c r="D75" s="126"/>
      <c r="E75" s="125"/>
      <c r="F75" s="123"/>
      <c r="G75" s="123"/>
      <c r="H75" s="121"/>
      <c r="I75" s="121"/>
      <c r="J75" s="121"/>
      <c r="K75" s="121"/>
      <c r="L75" s="124"/>
      <c r="N75" s="136" t="s">
        <v>145</v>
      </c>
      <c r="O75" s="134"/>
      <c r="P75" s="134"/>
      <c r="Q75" s="134"/>
      <c r="R75" s="134"/>
      <c r="S75" s="134"/>
      <c r="T75" s="134"/>
    </row>
    <row r="76" spans="3:20" ht="12" customHeight="1" x14ac:dyDescent="0.25">
      <c r="C76" s="62"/>
      <c r="D76" s="122"/>
      <c r="E76" s="125" t="s">
        <v>146</v>
      </c>
      <c r="F76" s="123"/>
      <c r="G76" s="123"/>
      <c r="H76" s="121"/>
      <c r="I76" s="121"/>
      <c r="J76" s="121"/>
      <c r="K76" s="121"/>
      <c r="L76" s="124"/>
      <c r="N76" s="134"/>
      <c r="O76" s="134"/>
      <c r="P76" s="134"/>
      <c r="Q76" s="134"/>
      <c r="R76" s="134"/>
      <c r="S76" s="134"/>
      <c r="T76" s="139" t="s">
        <v>261</v>
      </c>
    </row>
    <row r="77" spans="3:20" ht="12" customHeight="1" x14ac:dyDescent="0.25">
      <c r="C77" s="62"/>
      <c r="D77" s="119" t="s">
        <v>262</v>
      </c>
      <c r="E77" s="129" t="s">
        <v>194</v>
      </c>
      <c r="F77" s="120" t="s">
        <v>222</v>
      </c>
      <c r="G77" s="72" t="s">
        <v>263</v>
      </c>
      <c r="H77" s="61">
        <f t="shared" ref="H77:H85" si="3">SUM(I77:L77)</f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140</v>
      </c>
    </row>
    <row r="78" spans="3:20" ht="12" customHeight="1" x14ac:dyDescent="0.25">
      <c r="C78" s="62"/>
      <c r="D78" s="73" t="s">
        <v>264</v>
      </c>
      <c r="E78" s="127" t="s">
        <v>197</v>
      </c>
      <c r="F78" s="128" t="s">
        <v>222</v>
      </c>
      <c r="G78" s="128" t="s">
        <v>265</v>
      </c>
      <c r="H78" s="61">
        <f t="shared" si="3"/>
        <v>4.93</v>
      </c>
      <c r="I78" s="71">
        <f>K63</f>
        <v>4.0999999999999996</v>
      </c>
      <c r="J78" s="71"/>
      <c r="K78" s="71">
        <f>L65</f>
        <v>0.83</v>
      </c>
      <c r="L78" s="71"/>
      <c r="N78" s="134"/>
      <c r="O78" s="134"/>
      <c r="P78" s="134"/>
      <c r="Q78" s="134"/>
      <c r="R78" s="134"/>
      <c r="S78" s="134"/>
      <c r="T78" s="136" t="s">
        <v>140</v>
      </c>
    </row>
    <row r="79" spans="3:20" ht="12" customHeight="1" x14ac:dyDescent="0.25">
      <c r="C79" s="62"/>
      <c r="D79" s="73" t="s">
        <v>266</v>
      </c>
      <c r="E79" s="127" t="s">
        <v>200</v>
      </c>
      <c r="F79" s="128" t="s">
        <v>222</v>
      </c>
      <c r="G79" s="128" t="s">
        <v>267</v>
      </c>
      <c r="H79" s="61">
        <f t="shared" si="3"/>
        <v>0.04</v>
      </c>
      <c r="I79" s="71">
        <v>0.04</v>
      </c>
      <c r="J79" s="71"/>
      <c r="K79" s="71"/>
      <c r="L79" s="71"/>
      <c r="N79" s="134"/>
      <c r="O79" s="134"/>
      <c r="P79" s="134"/>
      <c r="Q79" s="134"/>
      <c r="R79" s="134"/>
      <c r="S79" s="134"/>
      <c r="T79" s="136" t="s">
        <v>140</v>
      </c>
    </row>
    <row r="80" spans="3:20" ht="12" customHeight="1" x14ac:dyDescent="0.25">
      <c r="C80" s="62"/>
      <c r="D80" s="73" t="s">
        <v>268</v>
      </c>
      <c r="E80" s="127" t="s">
        <v>203</v>
      </c>
      <c r="F80" s="128" t="s">
        <v>222</v>
      </c>
      <c r="G80" s="128" t="s">
        <v>269</v>
      </c>
      <c r="H80" s="61">
        <f t="shared" si="3"/>
        <v>2.92</v>
      </c>
      <c r="I80" s="71"/>
      <c r="J80" s="71"/>
      <c r="K80" s="71">
        <v>2.16</v>
      </c>
      <c r="L80" s="71">
        <v>0.76</v>
      </c>
      <c r="N80" s="134"/>
      <c r="O80" s="134"/>
      <c r="P80" s="134"/>
      <c r="Q80" s="134"/>
      <c r="R80" s="134"/>
      <c r="S80" s="134"/>
      <c r="T80" s="136" t="s">
        <v>140</v>
      </c>
    </row>
    <row r="81" spans="3:20" ht="12" customHeight="1" x14ac:dyDescent="0.25">
      <c r="C81" s="62"/>
      <c r="D81" s="73" t="s">
        <v>270</v>
      </c>
      <c r="E81" s="127" t="s">
        <v>206</v>
      </c>
      <c r="F81" s="128" t="s">
        <v>222</v>
      </c>
      <c r="G81" s="128" t="s">
        <v>271</v>
      </c>
      <c r="H81" s="61">
        <f t="shared" si="3"/>
        <v>1.0900000000000001</v>
      </c>
      <c r="I81" s="71">
        <v>0.68</v>
      </c>
      <c r="J81" s="71"/>
      <c r="K81" s="71">
        <v>0.37</v>
      </c>
      <c r="L81" s="71">
        <v>0.04</v>
      </c>
      <c r="N81" s="134"/>
      <c r="O81" s="134"/>
      <c r="P81" s="134"/>
      <c r="Q81" s="134"/>
      <c r="R81" s="134"/>
      <c r="S81" s="134"/>
      <c r="T81" s="136" t="s">
        <v>140</v>
      </c>
    </row>
    <row r="82" spans="3:20" ht="12" customHeight="1" x14ac:dyDescent="0.25">
      <c r="C82" s="62"/>
      <c r="D82" s="119" t="s">
        <v>272</v>
      </c>
      <c r="E82" s="129" t="s">
        <v>273</v>
      </c>
      <c r="F82" s="120" t="s">
        <v>222</v>
      </c>
      <c r="G82" s="72" t="s">
        <v>274</v>
      </c>
      <c r="H82" s="61">
        <f t="shared" si="3"/>
        <v>1.0900000000000001</v>
      </c>
      <c r="I82" s="71">
        <f>I81</f>
        <v>0.68</v>
      </c>
      <c r="J82" s="71"/>
      <c r="K82" s="71">
        <f>K81</f>
        <v>0.37</v>
      </c>
      <c r="L82" s="71">
        <f>L81</f>
        <v>0.04</v>
      </c>
      <c r="N82" s="134"/>
      <c r="O82" s="134"/>
      <c r="P82" s="134"/>
      <c r="Q82" s="134"/>
      <c r="R82" s="134"/>
      <c r="S82" s="134"/>
      <c r="T82" s="136" t="s">
        <v>140</v>
      </c>
    </row>
    <row r="83" spans="3:20" ht="12" customHeight="1" x14ac:dyDescent="0.25">
      <c r="C83" s="62"/>
      <c r="D83" s="73" t="s">
        <v>275</v>
      </c>
      <c r="E83" s="127" t="s">
        <v>212</v>
      </c>
      <c r="F83" s="128" t="s">
        <v>222</v>
      </c>
      <c r="G83" s="128" t="s">
        <v>276</v>
      </c>
      <c r="H83" s="61">
        <f t="shared" si="3"/>
        <v>0.93</v>
      </c>
      <c r="I83" s="71">
        <v>0.93</v>
      </c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140</v>
      </c>
    </row>
    <row r="84" spans="3:20" ht="24" customHeight="1" x14ac:dyDescent="0.25">
      <c r="C84" s="62"/>
      <c r="D84" s="73" t="s">
        <v>277</v>
      </c>
      <c r="E84" s="127" t="s">
        <v>215</v>
      </c>
      <c r="F84" s="128" t="s">
        <v>222</v>
      </c>
      <c r="G84" s="128" t="s">
        <v>278</v>
      </c>
      <c r="H84" s="61">
        <f t="shared" si="3"/>
        <v>0.16</v>
      </c>
      <c r="I84" s="61">
        <f>I81-I83</f>
        <v>-0.25</v>
      </c>
      <c r="J84" s="61">
        <f>J81-J83</f>
        <v>0</v>
      </c>
      <c r="K84" s="61">
        <f>K81-K83</f>
        <v>0.37</v>
      </c>
      <c r="L84" s="61">
        <f>L81-L83</f>
        <v>0.04</v>
      </c>
      <c r="N84" s="134"/>
      <c r="O84" s="134"/>
      <c r="P84" s="134"/>
      <c r="Q84" s="134"/>
      <c r="R84" s="134"/>
      <c r="S84" s="134"/>
      <c r="T84" s="136" t="s">
        <v>140</v>
      </c>
    </row>
    <row r="85" spans="3:20" ht="12" customHeight="1" x14ac:dyDescent="0.25">
      <c r="C85" s="62"/>
      <c r="D85" s="73" t="s">
        <v>279</v>
      </c>
      <c r="E85" s="127" t="s">
        <v>218</v>
      </c>
      <c r="F85" s="128" t="s">
        <v>222</v>
      </c>
      <c r="G85" s="128" t="s">
        <v>280</v>
      </c>
      <c r="H85" s="61">
        <f t="shared" si="3"/>
        <v>0</v>
      </c>
      <c r="I85" s="61">
        <f>SUM(I51,I62,I67)-SUM(I68,I78:I81)</f>
        <v>0</v>
      </c>
      <c r="J85" s="61">
        <f>SUM(J51,J62,J67)-SUM(J68,J78:J81)</f>
        <v>0</v>
      </c>
      <c r="K85" s="61">
        <f>SUM(K51,K62,K67)-SUM(K68,K78:K81)</f>
        <v>0</v>
      </c>
      <c r="L85" s="61">
        <f>SUM(L51,L62,L67)-SUM(L68,L78:L81)</f>
        <v>0</v>
      </c>
      <c r="N85" s="134"/>
      <c r="O85" s="134"/>
      <c r="P85" s="134"/>
      <c r="Q85" s="134"/>
      <c r="R85" s="134"/>
      <c r="S85" s="134"/>
      <c r="T85" s="136" t="s">
        <v>140</v>
      </c>
    </row>
    <row r="86" spans="3:20" ht="18" customHeight="1" x14ac:dyDescent="0.25">
      <c r="C86" s="62"/>
      <c r="D86" s="190" t="s">
        <v>281</v>
      </c>
      <c r="E86" s="191"/>
      <c r="F86" s="191"/>
      <c r="G86" s="144"/>
      <c r="H86" s="142"/>
      <c r="I86" s="142"/>
      <c r="J86" s="142"/>
      <c r="K86" s="142"/>
      <c r="L86" s="143"/>
      <c r="N86" s="134"/>
      <c r="O86" s="134"/>
      <c r="P86" s="134"/>
      <c r="Q86" s="134"/>
      <c r="R86" s="134"/>
      <c r="S86" s="134"/>
      <c r="T86" s="134"/>
    </row>
    <row r="87" spans="3:20" ht="12" customHeight="1" x14ac:dyDescent="0.25">
      <c r="C87" s="62"/>
      <c r="D87" s="73" t="s">
        <v>282</v>
      </c>
      <c r="E87" s="127" t="s">
        <v>283</v>
      </c>
      <c r="F87" s="128" t="s">
        <v>222</v>
      </c>
      <c r="G87" s="128" t="s">
        <v>284</v>
      </c>
      <c r="H87" s="61">
        <f>SUM(I87:L87)</f>
        <v>22.240000000000002</v>
      </c>
      <c r="I87" s="71">
        <v>16.5</v>
      </c>
      <c r="J87" s="71"/>
      <c r="K87" s="71">
        <v>5.23</v>
      </c>
      <c r="L87" s="71">
        <v>0.51</v>
      </c>
      <c r="N87" s="134"/>
      <c r="O87" s="134"/>
      <c r="P87" s="134"/>
      <c r="Q87" s="134"/>
      <c r="R87" s="134"/>
      <c r="S87" s="134"/>
      <c r="T87" s="136" t="s">
        <v>140</v>
      </c>
    </row>
    <row r="88" spans="3:20" ht="12" customHeight="1" x14ac:dyDescent="0.25">
      <c r="C88" s="62"/>
      <c r="D88" s="73" t="s">
        <v>285</v>
      </c>
      <c r="E88" s="127" t="s">
        <v>286</v>
      </c>
      <c r="F88" s="128" t="s">
        <v>222</v>
      </c>
      <c r="G88" s="128" t="s">
        <v>287</v>
      </c>
      <c r="H88" s="61">
        <f>SUM(I88:L88)</f>
        <v>49.346000000000004</v>
      </c>
      <c r="I88" s="71">
        <v>39.905999999999999</v>
      </c>
      <c r="J88" s="71"/>
      <c r="K88" s="71">
        <v>7.1059999999999999</v>
      </c>
      <c r="L88" s="71">
        <v>2.3340000000000001</v>
      </c>
      <c r="N88" s="134"/>
      <c r="O88" s="134"/>
      <c r="P88" s="134"/>
      <c r="Q88" s="134"/>
      <c r="R88" s="134"/>
      <c r="S88" s="134"/>
      <c r="T88" s="136" t="s">
        <v>140</v>
      </c>
    </row>
    <row r="89" spans="3:20" ht="12" customHeight="1" x14ac:dyDescent="0.25">
      <c r="C89" s="62"/>
      <c r="D89" s="73" t="s">
        <v>288</v>
      </c>
      <c r="E89" s="127" t="s">
        <v>289</v>
      </c>
      <c r="F89" s="128" t="s">
        <v>222</v>
      </c>
      <c r="G89" s="128" t="s">
        <v>290</v>
      </c>
      <c r="H89" s="61">
        <f>SUM(I89:L89)</f>
        <v>27.105999999999998</v>
      </c>
      <c r="I89" s="71">
        <f>I88-I87</f>
        <v>23.405999999999999</v>
      </c>
      <c r="J89" s="71"/>
      <c r="K89" s="71">
        <f>K88-K87</f>
        <v>1.8759999999999994</v>
      </c>
      <c r="L89" s="71">
        <f>L88-L87</f>
        <v>1.8240000000000001</v>
      </c>
      <c r="N89" s="134"/>
      <c r="O89" s="134"/>
      <c r="P89" s="134"/>
      <c r="Q89" s="134"/>
      <c r="R89" s="134"/>
      <c r="S89" s="134"/>
      <c r="T89" s="136" t="s">
        <v>140</v>
      </c>
    </row>
    <row r="90" spans="3:20" ht="18" customHeight="1" x14ac:dyDescent="0.25">
      <c r="C90" s="62"/>
      <c r="D90" s="190" t="s">
        <v>291</v>
      </c>
      <c r="E90" s="191"/>
      <c r="F90" s="191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 x14ac:dyDescent="0.25">
      <c r="C91" s="62"/>
      <c r="D91" s="73" t="s">
        <v>292</v>
      </c>
      <c r="E91" s="127" t="s">
        <v>293</v>
      </c>
      <c r="F91" s="128" t="s">
        <v>139</v>
      </c>
      <c r="G91" s="128" t="s">
        <v>294</v>
      </c>
      <c r="H91" s="61">
        <f t="shared" ref="H91:H122" si="4">SUM(I91:L91)</f>
        <v>78088</v>
      </c>
      <c r="I91" s="61">
        <f>SUM(I92,I93)</f>
        <v>74691</v>
      </c>
      <c r="J91" s="61">
        <f>SUM(J92,J93)</f>
        <v>0</v>
      </c>
      <c r="K91" s="61">
        <f>SUM(K92,K93)</f>
        <v>3285</v>
      </c>
      <c r="L91" s="61">
        <f>SUM(L92,L93)</f>
        <v>112</v>
      </c>
      <c r="N91" s="134"/>
      <c r="O91" s="134"/>
      <c r="P91" s="134"/>
      <c r="Q91" s="134"/>
      <c r="R91" s="134"/>
      <c r="S91" s="134"/>
      <c r="T91" s="136" t="s">
        <v>140</v>
      </c>
    </row>
    <row r="92" spans="3:20" ht="12" customHeight="1" x14ac:dyDescent="0.25">
      <c r="C92" s="62"/>
      <c r="D92" s="119" t="s">
        <v>295</v>
      </c>
      <c r="E92" s="129" t="s">
        <v>296</v>
      </c>
      <c r="F92" s="120" t="s">
        <v>139</v>
      </c>
      <c r="G92" s="72" t="s">
        <v>297</v>
      </c>
      <c r="H92" s="61">
        <f t="shared" si="4"/>
        <v>78088</v>
      </c>
      <c r="I92" s="71">
        <f>I35</f>
        <v>74691</v>
      </c>
      <c r="J92" s="71">
        <f t="shared" ref="J92:L92" si="5">J35</f>
        <v>0</v>
      </c>
      <c r="K92" s="71">
        <f t="shared" si="5"/>
        <v>3285</v>
      </c>
      <c r="L92" s="71">
        <f t="shared" si="5"/>
        <v>112</v>
      </c>
      <c r="N92" s="134"/>
      <c r="O92" s="134"/>
      <c r="P92" s="134"/>
      <c r="Q92" s="134"/>
      <c r="R92" s="134"/>
      <c r="S92" s="134"/>
      <c r="T92" s="136" t="s">
        <v>140</v>
      </c>
    </row>
    <row r="93" spans="3:20" ht="12" customHeight="1" x14ac:dyDescent="0.25">
      <c r="C93" s="62"/>
      <c r="D93" s="119" t="s">
        <v>298</v>
      </c>
      <c r="E93" s="129" t="s">
        <v>299</v>
      </c>
      <c r="F93" s="120" t="s">
        <v>139</v>
      </c>
      <c r="G93" s="72" t="s">
        <v>300</v>
      </c>
      <c r="H93" s="61">
        <f t="shared" si="4"/>
        <v>0</v>
      </c>
      <c r="I93" s="61">
        <f>I96</f>
        <v>0</v>
      </c>
      <c r="J93" s="61">
        <f>J96</f>
        <v>0</v>
      </c>
      <c r="K93" s="61">
        <f>K96</f>
        <v>0</v>
      </c>
      <c r="L93" s="61">
        <f>L96</f>
        <v>0</v>
      </c>
      <c r="N93" s="134"/>
      <c r="O93" s="134"/>
      <c r="P93" s="134"/>
      <c r="Q93" s="134"/>
      <c r="R93" s="134"/>
      <c r="S93" s="134"/>
      <c r="T93" s="136" t="s">
        <v>140</v>
      </c>
    </row>
    <row r="94" spans="3:20" ht="12" customHeight="1" x14ac:dyDescent="0.25">
      <c r="C94" s="62"/>
      <c r="D94" s="119" t="s">
        <v>301</v>
      </c>
      <c r="E94" s="130" t="s">
        <v>302</v>
      </c>
      <c r="F94" s="120" t="s">
        <v>222</v>
      </c>
      <c r="G94" s="72" t="s">
        <v>303</v>
      </c>
      <c r="H94" s="61">
        <f t="shared" si="4"/>
        <v>0</v>
      </c>
      <c r="I94" s="71"/>
      <c r="J94" s="71"/>
      <c r="K94" s="71"/>
      <c r="L94" s="71"/>
      <c r="N94" s="134"/>
      <c r="O94" s="134"/>
      <c r="P94" s="134"/>
      <c r="Q94" s="134"/>
      <c r="R94" s="134"/>
      <c r="S94" s="134"/>
      <c r="T94" s="136" t="s">
        <v>140</v>
      </c>
    </row>
    <row r="95" spans="3:20" ht="12" customHeight="1" x14ac:dyDescent="0.25">
      <c r="C95" s="62"/>
      <c r="D95" s="119" t="s">
        <v>304</v>
      </c>
      <c r="E95" s="131" t="s">
        <v>305</v>
      </c>
      <c r="F95" s="120" t="s">
        <v>222</v>
      </c>
      <c r="G95" s="72" t="s">
        <v>306</v>
      </c>
      <c r="H95" s="61">
        <f t="shared" si="4"/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140</v>
      </c>
    </row>
    <row r="96" spans="3:20" ht="12" customHeight="1" x14ac:dyDescent="0.25">
      <c r="C96" s="62"/>
      <c r="D96" s="119" t="s">
        <v>307</v>
      </c>
      <c r="E96" s="130" t="s">
        <v>308</v>
      </c>
      <c r="F96" s="120" t="s">
        <v>139</v>
      </c>
      <c r="G96" s="72" t="s">
        <v>309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140</v>
      </c>
    </row>
    <row r="97" spans="3:20" ht="12" customHeight="1" x14ac:dyDescent="0.25">
      <c r="C97" s="62"/>
      <c r="D97" s="73" t="s">
        <v>310</v>
      </c>
      <c r="E97" s="127" t="s">
        <v>311</v>
      </c>
      <c r="F97" s="128" t="s">
        <v>139</v>
      </c>
      <c r="G97" s="128" t="s">
        <v>312</v>
      </c>
      <c r="H97" s="61">
        <f t="shared" si="4"/>
        <v>0</v>
      </c>
      <c r="I97" s="61">
        <f>SUM(I98,I114)</f>
        <v>0</v>
      </c>
      <c r="J97" s="61">
        <f>SUM(J98,J114)</f>
        <v>0</v>
      </c>
      <c r="K97" s="61">
        <f>SUM(K98,K114)</f>
        <v>0</v>
      </c>
      <c r="L97" s="61">
        <f>SUM(L98,L114)</f>
        <v>0</v>
      </c>
      <c r="N97" s="134"/>
      <c r="O97" s="134"/>
      <c r="P97" s="134"/>
      <c r="Q97" s="134"/>
      <c r="R97" s="134"/>
      <c r="S97" s="134"/>
      <c r="T97" s="136" t="s">
        <v>140</v>
      </c>
    </row>
    <row r="98" spans="3:20" ht="12" customHeight="1" x14ac:dyDescent="0.25">
      <c r="C98" s="62"/>
      <c r="D98" s="119" t="s">
        <v>313</v>
      </c>
      <c r="E98" s="129" t="s">
        <v>314</v>
      </c>
      <c r="F98" s="120" t="s">
        <v>139</v>
      </c>
      <c r="G98" s="72" t="s">
        <v>315</v>
      </c>
      <c r="H98" s="61">
        <f t="shared" si="4"/>
        <v>0</v>
      </c>
      <c r="I98" s="61">
        <f>SUM(I99:I100)</f>
        <v>0</v>
      </c>
      <c r="J98" s="61">
        <f>SUM(J99:J100)</f>
        <v>0</v>
      </c>
      <c r="K98" s="61">
        <f>SUM(K99:K100)</f>
        <v>0</v>
      </c>
      <c r="L98" s="61">
        <f>SUM(L99:L100)</f>
        <v>0</v>
      </c>
      <c r="N98" s="134"/>
      <c r="O98" s="134"/>
      <c r="P98" s="134"/>
      <c r="Q98" s="134"/>
      <c r="R98" s="134"/>
      <c r="S98" s="134"/>
      <c r="T98" s="136" t="s">
        <v>140</v>
      </c>
    </row>
    <row r="99" spans="3:20" ht="12" customHeight="1" x14ac:dyDescent="0.25">
      <c r="C99" s="62"/>
      <c r="D99" s="119" t="s">
        <v>316</v>
      </c>
      <c r="E99" s="130" t="s">
        <v>317</v>
      </c>
      <c r="F99" s="120" t="s">
        <v>139</v>
      </c>
      <c r="G99" s="72" t="s">
        <v>318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140</v>
      </c>
    </row>
    <row r="100" spans="3:20" ht="12" customHeight="1" x14ac:dyDescent="0.25">
      <c r="C100" s="62"/>
      <c r="D100" s="119" t="s">
        <v>319</v>
      </c>
      <c r="E100" s="130" t="s">
        <v>320</v>
      </c>
      <c r="F100" s="120" t="s">
        <v>139</v>
      </c>
      <c r="G100" s="72" t="s">
        <v>321</v>
      </c>
      <c r="H100" s="61">
        <f t="shared" si="4"/>
        <v>0</v>
      </c>
      <c r="I100" s="61">
        <f>SUM(I101,I104,I107,I110:I113)</f>
        <v>0</v>
      </c>
      <c r="J100" s="61">
        <f>SUM(J101,J104,J107,J110:J113)</f>
        <v>0</v>
      </c>
      <c r="K100" s="61">
        <f>SUM(K101,K104,K107,K110:K113)</f>
        <v>0</v>
      </c>
      <c r="L100" s="61">
        <f>SUM(L101,L104,L107,L110:L113)</f>
        <v>0</v>
      </c>
      <c r="N100" s="134"/>
      <c r="O100" s="134"/>
      <c r="P100" s="134"/>
      <c r="Q100" s="134"/>
      <c r="R100" s="134"/>
      <c r="S100" s="134"/>
      <c r="T100" s="136" t="s">
        <v>140</v>
      </c>
    </row>
    <row r="101" spans="3:20" ht="36" customHeight="1" x14ac:dyDescent="0.25">
      <c r="C101" s="62"/>
      <c r="D101" s="119" t="s">
        <v>322</v>
      </c>
      <c r="E101" s="131" t="s">
        <v>323</v>
      </c>
      <c r="F101" s="120" t="s">
        <v>139</v>
      </c>
      <c r="G101" s="72" t="s">
        <v>324</v>
      </c>
      <c r="H101" s="61">
        <f t="shared" si="4"/>
        <v>0</v>
      </c>
      <c r="I101" s="61">
        <f>SUM(I102:I103)</f>
        <v>0</v>
      </c>
      <c r="J101" s="61">
        <f>SUM(J102:J103)</f>
        <v>0</v>
      </c>
      <c r="K101" s="61">
        <f>SUM(K102:K103)</f>
        <v>0</v>
      </c>
      <c r="L101" s="61">
        <f>SUM(L102:L103)</f>
        <v>0</v>
      </c>
      <c r="N101" s="134"/>
      <c r="O101" s="134"/>
      <c r="P101" s="134"/>
      <c r="Q101" s="134"/>
      <c r="R101" s="134"/>
      <c r="S101" s="134"/>
      <c r="T101" s="136" t="s">
        <v>140</v>
      </c>
    </row>
    <row r="102" spans="3:20" ht="12" customHeight="1" x14ac:dyDescent="0.25">
      <c r="C102" s="62"/>
      <c r="D102" s="119" t="s">
        <v>325</v>
      </c>
      <c r="E102" s="132" t="s">
        <v>326</v>
      </c>
      <c r="F102" s="120" t="s">
        <v>139</v>
      </c>
      <c r="G102" s="72" t="s">
        <v>327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140</v>
      </c>
    </row>
    <row r="103" spans="3:20" ht="12" customHeight="1" x14ac:dyDescent="0.25">
      <c r="C103" s="62"/>
      <c r="D103" s="119" t="s">
        <v>328</v>
      </c>
      <c r="E103" s="132" t="s">
        <v>329</v>
      </c>
      <c r="F103" s="120" t="s">
        <v>139</v>
      </c>
      <c r="G103" s="72" t="s">
        <v>330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140</v>
      </c>
    </row>
    <row r="104" spans="3:20" ht="36" customHeight="1" x14ac:dyDescent="0.25">
      <c r="C104" s="62"/>
      <c r="D104" s="119" t="s">
        <v>331</v>
      </c>
      <c r="E104" s="131" t="s">
        <v>332</v>
      </c>
      <c r="F104" s="120" t="s">
        <v>139</v>
      </c>
      <c r="G104" s="72" t="s">
        <v>333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140</v>
      </c>
    </row>
    <row r="105" spans="3:20" ht="12" customHeight="1" x14ac:dyDescent="0.25">
      <c r="C105" s="62"/>
      <c r="D105" s="119" t="s">
        <v>334</v>
      </c>
      <c r="E105" s="132" t="s">
        <v>326</v>
      </c>
      <c r="F105" s="120" t="s">
        <v>139</v>
      </c>
      <c r="G105" s="72" t="s">
        <v>335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140</v>
      </c>
    </row>
    <row r="106" spans="3:20" ht="12" customHeight="1" x14ac:dyDescent="0.25">
      <c r="C106" s="62"/>
      <c r="D106" s="119" t="s">
        <v>336</v>
      </c>
      <c r="E106" s="132" t="s">
        <v>329</v>
      </c>
      <c r="F106" s="120" t="s">
        <v>139</v>
      </c>
      <c r="G106" s="72" t="s">
        <v>337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140</v>
      </c>
    </row>
    <row r="107" spans="3:20" ht="24" customHeight="1" x14ac:dyDescent="0.25">
      <c r="C107" s="62"/>
      <c r="D107" s="119" t="s">
        <v>338</v>
      </c>
      <c r="E107" s="131" t="s">
        <v>339</v>
      </c>
      <c r="F107" s="120" t="s">
        <v>139</v>
      </c>
      <c r="G107" s="72" t="s">
        <v>340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140</v>
      </c>
    </row>
    <row r="108" spans="3:20" ht="12" customHeight="1" x14ac:dyDescent="0.25">
      <c r="C108" s="62"/>
      <c r="D108" s="119" t="s">
        <v>341</v>
      </c>
      <c r="E108" s="132" t="s">
        <v>326</v>
      </c>
      <c r="F108" s="120" t="s">
        <v>139</v>
      </c>
      <c r="G108" s="72" t="s">
        <v>342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140</v>
      </c>
    </row>
    <row r="109" spans="3:20" ht="12" customHeight="1" x14ac:dyDescent="0.25">
      <c r="C109" s="62"/>
      <c r="D109" s="119" t="s">
        <v>343</v>
      </c>
      <c r="E109" s="132" t="s">
        <v>329</v>
      </c>
      <c r="F109" s="120" t="s">
        <v>139</v>
      </c>
      <c r="G109" s="72" t="s">
        <v>344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140</v>
      </c>
    </row>
    <row r="110" spans="3:20" ht="12" customHeight="1" x14ac:dyDescent="0.25">
      <c r="C110" s="62"/>
      <c r="D110" s="119" t="s">
        <v>345</v>
      </c>
      <c r="E110" s="131" t="s">
        <v>346</v>
      </c>
      <c r="F110" s="120" t="s">
        <v>139</v>
      </c>
      <c r="G110" s="72" t="s">
        <v>347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140</v>
      </c>
    </row>
    <row r="111" spans="3:20" ht="12" customHeight="1" x14ac:dyDescent="0.25">
      <c r="C111" s="62"/>
      <c r="D111" s="119" t="s">
        <v>348</v>
      </c>
      <c r="E111" s="131" t="s">
        <v>349</v>
      </c>
      <c r="F111" s="120" t="s">
        <v>139</v>
      </c>
      <c r="G111" s="72" t="s">
        <v>350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140</v>
      </c>
    </row>
    <row r="112" spans="3:20" ht="36" customHeight="1" x14ac:dyDescent="0.25">
      <c r="C112" s="62"/>
      <c r="D112" s="119" t="s">
        <v>351</v>
      </c>
      <c r="E112" s="131" t="s">
        <v>352</v>
      </c>
      <c r="F112" s="120" t="s">
        <v>139</v>
      </c>
      <c r="G112" s="72" t="s">
        <v>353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140</v>
      </c>
    </row>
    <row r="113" spans="3:20" ht="24" customHeight="1" x14ac:dyDescent="0.25">
      <c r="C113" s="62"/>
      <c r="D113" s="119" t="s">
        <v>354</v>
      </c>
      <c r="E113" s="131" t="s">
        <v>355</v>
      </c>
      <c r="F113" s="120" t="s">
        <v>139</v>
      </c>
      <c r="G113" s="72" t="s">
        <v>356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140</v>
      </c>
    </row>
    <row r="114" spans="3:20" ht="12" customHeight="1" x14ac:dyDescent="0.25">
      <c r="C114" s="62"/>
      <c r="D114" s="119" t="s">
        <v>357</v>
      </c>
      <c r="E114" s="129" t="s">
        <v>358</v>
      </c>
      <c r="F114" s="120" t="s">
        <v>139</v>
      </c>
      <c r="G114" s="72" t="s">
        <v>359</v>
      </c>
      <c r="H114" s="61">
        <f t="shared" si="4"/>
        <v>0</v>
      </c>
      <c r="I114" s="61">
        <f>I117</f>
        <v>0</v>
      </c>
      <c r="J114" s="61">
        <f>J117</f>
        <v>0</v>
      </c>
      <c r="K114" s="61">
        <f>K117</f>
        <v>0</v>
      </c>
      <c r="L114" s="61">
        <f>L117</f>
        <v>0</v>
      </c>
      <c r="N114" s="134"/>
      <c r="O114" s="134"/>
      <c r="P114" s="134"/>
      <c r="Q114" s="134"/>
      <c r="R114" s="134"/>
      <c r="S114" s="134"/>
      <c r="T114" s="136" t="s">
        <v>140</v>
      </c>
    </row>
    <row r="115" spans="3:20" ht="12" customHeight="1" x14ac:dyDescent="0.25">
      <c r="C115" s="62"/>
      <c r="D115" s="119" t="s">
        <v>360</v>
      </c>
      <c r="E115" s="130" t="s">
        <v>302</v>
      </c>
      <c r="F115" s="120" t="s">
        <v>222</v>
      </c>
      <c r="G115" s="72" t="s">
        <v>361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140</v>
      </c>
    </row>
    <row r="116" spans="3:20" ht="12" customHeight="1" x14ac:dyDescent="0.25">
      <c r="C116" s="62"/>
      <c r="D116" s="119" t="s">
        <v>362</v>
      </c>
      <c r="E116" s="131" t="s">
        <v>305</v>
      </c>
      <c r="F116" s="120" t="s">
        <v>222</v>
      </c>
      <c r="G116" s="72" t="s">
        <v>363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140</v>
      </c>
    </row>
    <row r="117" spans="3:20" ht="12" customHeight="1" x14ac:dyDescent="0.25">
      <c r="C117" s="62"/>
      <c r="D117" s="119" t="s">
        <v>364</v>
      </c>
      <c r="E117" s="130" t="s">
        <v>308</v>
      </c>
      <c r="F117" s="120" t="s">
        <v>139</v>
      </c>
      <c r="G117" s="72" t="s">
        <v>365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140</v>
      </c>
    </row>
    <row r="118" spans="3:20" ht="12" customHeight="1" x14ac:dyDescent="0.25">
      <c r="C118" s="62"/>
      <c r="D118" s="73" t="s">
        <v>366</v>
      </c>
      <c r="E118" s="127" t="s">
        <v>367</v>
      </c>
      <c r="F118" s="128" t="s">
        <v>139</v>
      </c>
      <c r="G118" s="128" t="s">
        <v>368</v>
      </c>
      <c r="H118" s="61">
        <f t="shared" si="4"/>
        <v>0</v>
      </c>
      <c r="I118" s="61">
        <f>SUM(I119,I120)</f>
        <v>0</v>
      </c>
      <c r="J118" s="61">
        <f>SUM(J119,J120)</f>
        <v>0</v>
      </c>
      <c r="K118" s="61">
        <f>SUM(K119,K120)</f>
        <v>0</v>
      </c>
      <c r="L118" s="61">
        <f>SUM(L119,L120)</f>
        <v>0</v>
      </c>
      <c r="N118" s="134"/>
      <c r="O118" s="134"/>
      <c r="P118" s="134"/>
      <c r="Q118" s="134"/>
      <c r="R118" s="134"/>
      <c r="S118" s="134"/>
      <c r="T118" s="136" t="s">
        <v>140</v>
      </c>
    </row>
    <row r="119" spans="3:20" ht="12" customHeight="1" x14ac:dyDescent="0.25">
      <c r="C119" s="62"/>
      <c r="D119" s="119" t="s">
        <v>369</v>
      </c>
      <c r="E119" s="129" t="s">
        <v>296</v>
      </c>
      <c r="F119" s="120" t="s">
        <v>139</v>
      </c>
      <c r="G119" s="72" t="s">
        <v>370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140</v>
      </c>
    </row>
    <row r="120" spans="3:20" ht="12" customHeight="1" x14ac:dyDescent="0.25">
      <c r="C120" s="62"/>
      <c r="D120" s="119" t="s">
        <v>371</v>
      </c>
      <c r="E120" s="129" t="s">
        <v>299</v>
      </c>
      <c r="F120" s="120" t="s">
        <v>139</v>
      </c>
      <c r="G120" s="72" t="s">
        <v>372</v>
      </c>
      <c r="H120" s="61">
        <f t="shared" si="4"/>
        <v>0</v>
      </c>
      <c r="I120" s="61">
        <f>I122</f>
        <v>0</v>
      </c>
      <c r="J120" s="61">
        <f>J122</f>
        <v>0</v>
      </c>
      <c r="K120" s="61">
        <f>K122</f>
        <v>0</v>
      </c>
      <c r="L120" s="61">
        <f>L122</f>
        <v>0</v>
      </c>
      <c r="N120" s="134"/>
      <c r="O120" s="134"/>
      <c r="P120" s="134"/>
      <c r="Q120" s="134"/>
      <c r="R120" s="134"/>
      <c r="S120" s="134"/>
      <c r="T120" s="136" t="s">
        <v>140</v>
      </c>
    </row>
    <row r="121" spans="3:20" ht="12" customHeight="1" x14ac:dyDescent="0.25">
      <c r="C121" s="62"/>
      <c r="D121" s="119" t="s">
        <v>373</v>
      </c>
      <c r="E121" s="130" t="s">
        <v>374</v>
      </c>
      <c r="F121" s="120" t="s">
        <v>222</v>
      </c>
      <c r="G121" s="72" t="s">
        <v>375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140</v>
      </c>
    </row>
    <row r="122" spans="3:20" ht="12" customHeight="1" x14ac:dyDescent="0.25">
      <c r="C122" s="62"/>
      <c r="D122" s="119" t="s">
        <v>376</v>
      </c>
      <c r="E122" s="130" t="s">
        <v>308</v>
      </c>
      <c r="F122" s="120" t="s">
        <v>139</v>
      </c>
      <c r="G122" s="72" t="s">
        <v>377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140</v>
      </c>
    </row>
    <row r="123" spans="3:20" ht="18" customHeight="1" x14ac:dyDescent="0.25">
      <c r="C123" s="62"/>
      <c r="D123" s="190" t="s">
        <v>378</v>
      </c>
      <c r="E123" s="191"/>
      <c r="F123" s="191"/>
      <c r="G123" s="144"/>
      <c r="H123" s="142"/>
      <c r="I123" s="142"/>
      <c r="J123" s="142"/>
      <c r="K123" s="142"/>
      <c r="L123" s="143"/>
      <c r="N123" s="134"/>
      <c r="O123" s="134"/>
      <c r="P123" s="134"/>
      <c r="Q123" s="134"/>
      <c r="R123" s="134"/>
      <c r="S123" s="134"/>
      <c r="T123" s="134"/>
    </row>
    <row r="124" spans="3:20" ht="24" customHeight="1" x14ac:dyDescent="0.25">
      <c r="C124" s="62"/>
      <c r="D124" s="73" t="s">
        <v>379</v>
      </c>
      <c r="E124" s="127" t="s">
        <v>380</v>
      </c>
      <c r="F124" s="128" t="s">
        <v>381</v>
      </c>
      <c r="G124" s="128" t="s">
        <v>382</v>
      </c>
      <c r="H124" s="61">
        <f t="shared" ref="H124:H144" si="6">SUM(I124:L124)</f>
        <v>37146.742059999997</v>
      </c>
      <c r="I124" s="61">
        <f>SUM(I125:I126)</f>
        <v>37146.742059999997</v>
      </c>
      <c r="J124" s="61">
        <f>SUM(J125:J126)</f>
        <v>0</v>
      </c>
      <c r="K124" s="61">
        <f>SUM(K125:K126)</f>
        <v>0</v>
      </c>
      <c r="L124" s="61">
        <f>SUM(L125:L126)</f>
        <v>0</v>
      </c>
      <c r="N124" s="134"/>
      <c r="O124" s="134"/>
      <c r="P124" s="134"/>
      <c r="Q124" s="134"/>
      <c r="R124" s="134"/>
      <c r="S124" s="134"/>
      <c r="T124" s="136" t="s">
        <v>140</v>
      </c>
    </row>
    <row r="125" spans="3:20" ht="12" customHeight="1" x14ac:dyDescent="0.25">
      <c r="C125" s="62"/>
      <c r="D125" s="119" t="s">
        <v>383</v>
      </c>
      <c r="E125" s="129" t="s">
        <v>296</v>
      </c>
      <c r="F125" s="120" t="s">
        <v>381</v>
      </c>
      <c r="G125" s="72" t="s">
        <v>384</v>
      </c>
      <c r="H125" s="61">
        <f t="shared" si="6"/>
        <v>37146.742059999997</v>
      </c>
      <c r="I125" s="71">
        <v>37146.742059999997</v>
      </c>
      <c r="J125" s="71"/>
      <c r="K125" s="71"/>
      <c r="L125" s="71"/>
      <c r="N125" s="134"/>
      <c r="O125" s="134"/>
      <c r="P125" s="134"/>
      <c r="Q125" s="134"/>
      <c r="R125" s="134"/>
      <c r="S125" s="134"/>
      <c r="T125" s="136" t="s">
        <v>140</v>
      </c>
    </row>
    <row r="126" spans="3:20" ht="12" customHeight="1" x14ac:dyDescent="0.25">
      <c r="C126" s="62"/>
      <c r="D126" s="119" t="s">
        <v>385</v>
      </c>
      <c r="E126" s="129" t="s">
        <v>299</v>
      </c>
      <c r="F126" s="120" t="s">
        <v>381</v>
      </c>
      <c r="G126" s="72" t="s">
        <v>386</v>
      </c>
      <c r="H126" s="61">
        <f t="shared" si="6"/>
        <v>0</v>
      </c>
      <c r="I126" s="61">
        <f>SUM(I127,I129)</f>
        <v>0</v>
      </c>
      <c r="J126" s="61">
        <f>SUM(J127,J129)</f>
        <v>0</v>
      </c>
      <c r="K126" s="61">
        <f>SUM(K127,K129)</f>
        <v>0</v>
      </c>
      <c r="L126" s="61">
        <f>SUM(L127,L129)</f>
        <v>0</v>
      </c>
      <c r="N126" s="134"/>
      <c r="O126" s="134"/>
      <c r="P126" s="134"/>
      <c r="Q126" s="134"/>
      <c r="R126" s="134"/>
      <c r="S126" s="134"/>
      <c r="T126" s="136" t="s">
        <v>140</v>
      </c>
    </row>
    <row r="127" spans="3:20" ht="12" customHeight="1" x14ac:dyDescent="0.25">
      <c r="C127" s="62"/>
      <c r="D127" s="119" t="s">
        <v>387</v>
      </c>
      <c r="E127" s="130" t="s">
        <v>302</v>
      </c>
      <c r="F127" s="120" t="s">
        <v>381</v>
      </c>
      <c r="G127" s="72" t="s">
        <v>388</v>
      </c>
      <c r="H127" s="61">
        <f t="shared" si="6"/>
        <v>0</v>
      </c>
      <c r="I127" s="71"/>
      <c r="J127" s="71"/>
      <c r="K127" s="71"/>
      <c r="L127" s="71"/>
      <c r="N127" s="134"/>
      <c r="O127" s="134"/>
      <c r="P127" s="134"/>
      <c r="Q127" s="134"/>
      <c r="R127" s="134"/>
      <c r="S127" s="134"/>
      <c r="T127" s="136" t="s">
        <v>140</v>
      </c>
    </row>
    <row r="128" spans="3:20" ht="12" customHeight="1" x14ac:dyDescent="0.25">
      <c r="C128" s="62"/>
      <c r="D128" s="119" t="s">
        <v>389</v>
      </c>
      <c r="E128" s="131" t="s">
        <v>390</v>
      </c>
      <c r="F128" s="120" t="s">
        <v>381</v>
      </c>
      <c r="G128" s="72" t="s">
        <v>391</v>
      </c>
      <c r="H128" s="61">
        <f t="shared" si="6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140</v>
      </c>
    </row>
    <row r="129" spans="3:20" ht="12" customHeight="1" x14ac:dyDescent="0.25">
      <c r="C129" s="62"/>
      <c r="D129" s="119" t="s">
        <v>392</v>
      </c>
      <c r="E129" s="130" t="s">
        <v>308</v>
      </c>
      <c r="F129" s="120" t="s">
        <v>381</v>
      </c>
      <c r="G129" s="72" t="s">
        <v>393</v>
      </c>
      <c r="H129" s="61">
        <f t="shared" si="6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140</v>
      </c>
    </row>
    <row r="130" spans="3:20" ht="12" customHeight="1" x14ac:dyDescent="0.25">
      <c r="C130" s="62"/>
      <c r="D130" s="73" t="s">
        <v>394</v>
      </c>
      <c r="E130" s="127" t="s">
        <v>395</v>
      </c>
      <c r="F130" s="128" t="s">
        <v>381</v>
      </c>
      <c r="G130" s="128" t="s">
        <v>396</v>
      </c>
      <c r="H130" s="61">
        <f t="shared" si="6"/>
        <v>0</v>
      </c>
      <c r="I130" s="61">
        <f>SUM(I131,I136)</f>
        <v>0</v>
      </c>
      <c r="J130" s="61">
        <f>SUM(J131,J136)</f>
        <v>0</v>
      </c>
      <c r="K130" s="61">
        <f>SUM(K131,K136)</f>
        <v>0</v>
      </c>
      <c r="L130" s="61">
        <f>SUM(L131,L136)</f>
        <v>0</v>
      </c>
      <c r="N130" s="134"/>
      <c r="O130" s="134"/>
      <c r="P130" s="134"/>
      <c r="Q130" s="134"/>
      <c r="R130" s="134"/>
      <c r="S130" s="134"/>
      <c r="T130" s="136" t="s">
        <v>140</v>
      </c>
    </row>
    <row r="131" spans="3:20" ht="12" customHeight="1" x14ac:dyDescent="0.25">
      <c r="C131" s="62"/>
      <c r="D131" s="119" t="s">
        <v>397</v>
      </c>
      <c r="E131" s="129" t="s">
        <v>296</v>
      </c>
      <c r="F131" s="120" t="s">
        <v>381</v>
      </c>
      <c r="G131" s="72" t="s">
        <v>398</v>
      </c>
      <c r="H131" s="61">
        <f t="shared" si="6"/>
        <v>0</v>
      </c>
      <c r="I131" s="61">
        <f>SUM(I132:I133)</f>
        <v>0</v>
      </c>
      <c r="J131" s="61">
        <f>SUM(J132:J133)</f>
        <v>0</v>
      </c>
      <c r="K131" s="61">
        <f>SUM(K132:K133)</f>
        <v>0</v>
      </c>
      <c r="L131" s="61">
        <f>SUM(L132:L133)</f>
        <v>0</v>
      </c>
      <c r="N131" s="134"/>
      <c r="O131" s="134"/>
      <c r="P131" s="134"/>
      <c r="Q131" s="134"/>
      <c r="R131" s="134"/>
      <c r="S131" s="134"/>
      <c r="T131" s="136" t="s">
        <v>140</v>
      </c>
    </row>
    <row r="132" spans="3:20" ht="12" customHeight="1" x14ac:dyDescent="0.25">
      <c r="C132" s="62"/>
      <c r="D132" s="119" t="s">
        <v>399</v>
      </c>
      <c r="E132" s="130" t="s">
        <v>317</v>
      </c>
      <c r="F132" s="120" t="s">
        <v>381</v>
      </c>
      <c r="G132" s="72" t="s">
        <v>400</v>
      </c>
      <c r="H132" s="61">
        <f t="shared" si="6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140</v>
      </c>
    </row>
    <row r="133" spans="3:20" ht="12" customHeight="1" x14ac:dyDescent="0.25">
      <c r="C133" s="62"/>
      <c r="D133" s="119" t="s">
        <v>401</v>
      </c>
      <c r="E133" s="130" t="s">
        <v>320</v>
      </c>
      <c r="F133" s="120" t="s">
        <v>381</v>
      </c>
      <c r="G133" s="72" t="s">
        <v>402</v>
      </c>
      <c r="H133" s="61">
        <f t="shared" si="6"/>
        <v>0</v>
      </c>
      <c r="I133" s="61">
        <f>SUM(I134:I135)</f>
        <v>0</v>
      </c>
      <c r="J133" s="61">
        <f>SUM(J134:J135)</f>
        <v>0</v>
      </c>
      <c r="K133" s="61">
        <f>SUM(K134:K135)</f>
        <v>0</v>
      </c>
      <c r="L133" s="61">
        <f>SUM(L134:L135)</f>
        <v>0</v>
      </c>
      <c r="N133" s="134"/>
      <c r="O133" s="134"/>
      <c r="P133" s="134"/>
      <c r="Q133" s="134"/>
      <c r="R133" s="134"/>
      <c r="S133" s="134"/>
      <c r="T133" s="136" t="s">
        <v>140</v>
      </c>
    </row>
    <row r="134" spans="3:20" ht="12" customHeight="1" x14ac:dyDescent="0.25">
      <c r="C134" s="62"/>
      <c r="D134" s="119" t="s">
        <v>403</v>
      </c>
      <c r="E134" s="131" t="s">
        <v>326</v>
      </c>
      <c r="F134" s="120" t="s">
        <v>381</v>
      </c>
      <c r="G134" s="72" t="s">
        <v>404</v>
      </c>
      <c r="H134" s="61">
        <f t="shared" si="6"/>
        <v>0</v>
      </c>
      <c r="I134" s="71"/>
      <c r="J134" s="71"/>
      <c r="K134" s="71"/>
      <c r="L134" s="71"/>
      <c r="N134" s="134"/>
      <c r="O134" s="134"/>
      <c r="P134" s="134"/>
      <c r="Q134" s="134"/>
      <c r="R134" s="134"/>
      <c r="S134" s="134"/>
      <c r="T134" s="136" t="s">
        <v>140</v>
      </c>
    </row>
    <row r="135" spans="3:20" ht="12" customHeight="1" x14ac:dyDescent="0.25">
      <c r="C135" s="62"/>
      <c r="D135" s="119" t="s">
        <v>405</v>
      </c>
      <c r="E135" s="131" t="s">
        <v>406</v>
      </c>
      <c r="F135" s="120" t="s">
        <v>381</v>
      </c>
      <c r="G135" s="72" t="s">
        <v>407</v>
      </c>
      <c r="H135" s="61">
        <f t="shared" si="6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140</v>
      </c>
    </row>
    <row r="136" spans="3:20" ht="12" customHeight="1" x14ac:dyDescent="0.25">
      <c r="C136" s="62"/>
      <c r="D136" s="119" t="s">
        <v>408</v>
      </c>
      <c r="E136" s="129" t="s">
        <v>358</v>
      </c>
      <c r="F136" s="120" t="s">
        <v>381</v>
      </c>
      <c r="G136" s="72" t="s">
        <v>409</v>
      </c>
      <c r="H136" s="61">
        <f t="shared" si="6"/>
        <v>0</v>
      </c>
      <c r="I136" s="61">
        <f>SUM(I137,I139)</f>
        <v>0</v>
      </c>
      <c r="J136" s="61">
        <f>SUM(J137,J139)</f>
        <v>0</v>
      </c>
      <c r="K136" s="61">
        <f>SUM(K137,K139)</f>
        <v>0</v>
      </c>
      <c r="L136" s="61">
        <f>SUM(L137,L139)</f>
        <v>0</v>
      </c>
      <c r="N136" s="134"/>
      <c r="O136" s="134"/>
      <c r="P136" s="134"/>
      <c r="Q136" s="134"/>
      <c r="R136" s="134"/>
      <c r="S136" s="134"/>
      <c r="T136" s="136" t="s">
        <v>140</v>
      </c>
    </row>
    <row r="137" spans="3:20" ht="12" customHeight="1" x14ac:dyDescent="0.25">
      <c r="C137" s="62"/>
      <c r="D137" s="119" t="s">
        <v>410</v>
      </c>
      <c r="E137" s="130" t="s">
        <v>302</v>
      </c>
      <c r="F137" s="120" t="s">
        <v>381</v>
      </c>
      <c r="G137" s="72" t="s">
        <v>411</v>
      </c>
      <c r="H137" s="61">
        <f t="shared" si="6"/>
        <v>0</v>
      </c>
      <c r="I137" s="71"/>
      <c r="J137" s="71"/>
      <c r="K137" s="71"/>
      <c r="L137" s="71"/>
      <c r="N137" s="134"/>
      <c r="O137" s="134"/>
      <c r="P137" s="134"/>
      <c r="Q137" s="134"/>
      <c r="R137" s="134"/>
      <c r="S137" s="134"/>
      <c r="T137" s="136" t="s">
        <v>140</v>
      </c>
    </row>
    <row r="138" spans="3:20" ht="12" customHeight="1" x14ac:dyDescent="0.25">
      <c r="C138" s="62"/>
      <c r="D138" s="119" t="s">
        <v>412</v>
      </c>
      <c r="E138" s="131" t="s">
        <v>390</v>
      </c>
      <c r="F138" s="120" t="s">
        <v>381</v>
      </c>
      <c r="G138" s="72" t="s">
        <v>413</v>
      </c>
      <c r="H138" s="61">
        <f t="shared" si="6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140</v>
      </c>
    </row>
    <row r="139" spans="3:20" ht="12" customHeight="1" x14ac:dyDescent="0.25">
      <c r="C139" s="62"/>
      <c r="D139" s="119" t="s">
        <v>414</v>
      </c>
      <c r="E139" s="130" t="s">
        <v>308</v>
      </c>
      <c r="F139" s="120" t="s">
        <v>381</v>
      </c>
      <c r="G139" s="72" t="s">
        <v>415</v>
      </c>
      <c r="H139" s="61">
        <f t="shared" si="6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140</v>
      </c>
    </row>
    <row r="140" spans="3:20" ht="12" customHeight="1" x14ac:dyDescent="0.25">
      <c r="C140" s="62"/>
      <c r="D140" s="73" t="s">
        <v>416</v>
      </c>
      <c r="E140" s="127" t="s">
        <v>417</v>
      </c>
      <c r="F140" s="128" t="s">
        <v>381</v>
      </c>
      <c r="G140" s="128" t="s">
        <v>418</v>
      </c>
      <c r="H140" s="61">
        <f t="shared" si="6"/>
        <v>0</v>
      </c>
      <c r="I140" s="61">
        <f>SUM(I141:I142)</f>
        <v>0</v>
      </c>
      <c r="J140" s="61">
        <f>SUM(J141:J142)</f>
        <v>0</v>
      </c>
      <c r="K140" s="61">
        <f>SUM(K141:K142)</f>
        <v>0</v>
      </c>
      <c r="L140" s="61">
        <f>SUM(L141:L142)</f>
        <v>0</v>
      </c>
      <c r="N140" s="134"/>
      <c r="O140" s="134"/>
      <c r="P140" s="134"/>
      <c r="Q140" s="134"/>
      <c r="R140" s="134"/>
      <c r="S140" s="134"/>
      <c r="T140" s="136" t="s">
        <v>140</v>
      </c>
    </row>
    <row r="141" spans="3:20" ht="12" customHeight="1" x14ac:dyDescent="0.25">
      <c r="C141" s="62"/>
      <c r="D141" s="119" t="s">
        <v>419</v>
      </c>
      <c r="E141" s="129" t="s">
        <v>296</v>
      </c>
      <c r="F141" s="120" t="s">
        <v>381</v>
      </c>
      <c r="G141" s="72" t="s">
        <v>420</v>
      </c>
      <c r="H141" s="61">
        <f t="shared" si="6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140</v>
      </c>
    </row>
    <row r="142" spans="3:20" ht="12" customHeight="1" x14ac:dyDescent="0.25">
      <c r="C142" s="62"/>
      <c r="D142" s="119" t="s">
        <v>421</v>
      </c>
      <c r="E142" s="129" t="s">
        <v>299</v>
      </c>
      <c r="F142" s="120" t="s">
        <v>381</v>
      </c>
      <c r="G142" s="72" t="s">
        <v>422</v>
      </c>
      <c r="H142" s="61">
        <f t="shared" si="6"/>
        <v>0</v>
      </c>
      <c r="I142" s="61">
        <f>SUM(I143:I144)</f>
        <v>0</v>
      </c>
      <c r="J142" s="61">
        <f>SUM(J143:J144)</f>
        <v>0</v>
      </c>
      <c r="K142" s="61">
        <f>SUM(K143:K144)</f>
        <v>0</v>
      </c>
      <c r="L142" s="61">
        <f>SUM(L143:L144)</f>
        <v>0</v>
      </c>
      <c r="N142" s="134"/>
      <c r="O142" s="134"/>
      <c r="P142" s="134"/>
      <c r="Q142" s="134"/>
      <c r="R142" s="134"/>
      <c r="S142" s="134"/>
      <c r="T142" s="136" t="s">
        <v>140</v>
      </c>
    </row>
    <row r="143" spans="3:20" ht="12" customHeight="1" x14ac:dyDescent="0.25">
      <c r="C143" s="62"/>
      <c r="D143" s="119" t="s">
        <v>423</v>
      </c>
      <c r="E143" s="130" t="s">
        <v>374</v>
      </c>
      <c r="F143" s="120" t="s">
        <v>381</v>
      </c>
      <c r="G143" s="72" t="s">
        <v>424</v>
      </c>
      <c r="H143" s="61">
        <f t="shared" si="6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140</v>
      </c>
    </row>
    <row r="144" spans="3:20" ht="12" customHeight="1" x14ac:dyDescent="0.25">
      <c r="C144" s="62"/>
      <c r="D144" s="119" t="s">
        <v>425</v>
      </c>
      <c r="E144" s="130" t="s">
        <v>308</v>
      </c>
      <c r="F144" s="120" t="s">
        <v>381</v>
      </c>
      <c r="G144" s="72" t="s">
        <v>426</v>
      </c>
      <c r="H144" s="61">
        <f t="shared" si="6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140</v>
      </c>
    </row>
  </sheetData>
  <sheetProtection formatColumns="0" formatRows="0" insertRows="0" deleteColumns="0" deleteRows="0" sort="0" autoFilter="0"/>
  <mergeCells count="11">
    <mergeCell ref="D14:F14"/>
    <mergeCell ref="D50:F50"/>
    <mergeCell ref="D86:F86"/>
    <mergeCell ref="D90:F90"/>
    <mergeCell ref="D123:F12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51" customWidth="1"/>
    <col min="2" max="2" width="6.7109375" style="151" customWidth="1"/>
    <col min="3" max="3" width="40.7109375" style="151" customWidth="1"/>
    <col min="4" max="4" width="3.7109375" style="151" customWidth="1"/>
    <col min="5" max="5" width="45.7109375" style="151" customWidth="1"/>
    <col min="6" max="6" width="3.7109375" style="151" customWidth="1"/>
    <col min="7" max="7" width="42.7109375" style="151" customWidth="1"/>
    <col min="8" max="8" width="4.7109375" style="151" customWidth="1"/>
    <col min="9" max="9" width="9.7109375" style="151" customWidth="1"/>
    <col min="10" max="10" width="23.85546875" style="151" customWidth="1"/>
    <col min="11" max="11" width="2.7109375" style="151" customWidth="1"/>
    <col min="12" max="12" width="13.7109375" style="151" customWidth="1"/>
    <col min="13" max="13" width="9.140625" style="151"/>
    <col min="14" max="14" width="2.7109375" style="151" customWidth="1"/>
    <col min="15" max="15" width="12.140625" style="151" customWidth="1"/>
  </cols>
  <sheetData>
    <row r="1" spans="1:15" ht="11.25" customHeight="1" x14ac:dyDescent="0.25">
      <c r="A1" s="89" t="s">
        <v>427</v>
      </c>
      <c r="B1" s="90" t="s">
        <v>428</v>
      </c>
      <c r="C1" s="89" t="s">
        <v>427</v>
      </c>
      <c r="D1" s="91"/>
      <c r="E1" s="92" t="s">
        <v>429</v>
      </c>
      <c r="F1" s="91"/>
      <c r="G1" s="92" t="s">
        <v>430</v>
      </c>
      <c r="H1" s="91"/>
      <c r="I1" s="93" t="s">
        <v>431</v>
      </c>
      <c r="J1" s="92" t="s">
        <v>432</v>
      </c>
      <c r="L1" s="92" t="s">
        <v>433</v>
      </c>
      <c r="O1" s="92" t="s">
        <v>434</v>
      </c>
    </row>
    <row r="2" spans="1:15" ht="11.25" customHeight="1" x14ac:dyDescent="0.25">
      <c r="A2" s="89" t="s">
        <v>435</v>
      </c>
      <c r="B2" s="90" t="s">
        <v>436</v>
      </c>
      <c r="C2" s="89" t="s">
        <v>435</v>
      </c>
      <c r="D2" s="91"/>
      <c r="E2" s="94" t="s">
        <v>437</v>
      </c>
      <c r="F2" s="91"/>
      <c r="G2" s="95">
        <f>YEAR</f>
        <v>2024</v>
      </c>
      <c r="H2" s="91"/>
      <c r="I2" s="93" t="s">
        <v>438</v>
      </c>
      <c r="J2" s="92" t="s">
        <v>439</v>
      </c>
      <c r="L2" s="94" t="s">
        <v>28</v>
      </c>
      <c r="M2" s="104">
        <v>1</v>
      </c>
      <c r="O2" s="94">
        <v>2022</v>
      </c>
    </row>
    <row r="3" spans="1:15" ht="11.25" customHeight="1" x14ac:dyDescent="0.25">
      <c r="A3" s="89" t="s">
        <v>440</v>
      </c>
      <c r="B3" s="90" t="s">
        <v>441</v>
      </c>
      <c r="C3" s="89" t="s">
        <v>440</v>
      </c>
      <c r="D3" s="91"/>
      <c r="E3" s="94" t="s">
        <v>442</v>
      </c>
      <c r="F3" s="91"/>
      <c r="H3" s="91"/>
      <c r="I3" s="93" t="s">
        <v>443</v>
      </c>
      <c r="J3" s="92" t="s">
        <v>444</v>
      </c>
      <c r="L3" s="94" t="s">
        <v>100</v>
      </c>
      <c r="M3" s="104">
        <v>2</v>
      </c>
      <c r="O3" s="94">
        <v>2023</v>
      </c>
    </row>
    <row r="4" spans="1:15" ht="11.25" customHeight="1" x14ac:dyDescent="0.25">
      <c r="A4" s="89" t="s">
        <v>445</v>
      </c>
      <c r="B4" s="90" t="s">
        <v>446</v>
      </c>
      <c r="C4" s="89" t="s">
        <v>445</v>
      </c>
      <c r="D4" s="91"/>
      <c r="F4" s="91"/>
      <c r="G4" s="92" t="s">
        <v>447</v>
      </c>
      <c r="H4" s="91"/>
      <c r="I4" s="93" t="s">
        <v>448</v>
      </c>
      <c r="J4" s="92" t="s">
        <v>449</v>
      </c>
      <c r="L4" s="94" t="s">
        <v>101</v>
      </c>
      <c r="M4" s="104">
        <v>3</v>
      </c>
      <c r="O4" s="94">
        <v>2024</v>
      </c>
    </row>
    <row r="5" spans="1:15" ht="11.25" customHeight="1" x14ac:dyDescent="0.25">
      <c r="A5" s="89" t="s">
        <v>450</v>
      </c>
      <c r="B5" s="90" t="s">
        <v>451</v>
      </c>
      <c r="C5" s="89" t="s">
        <v>450</v>
      </c>
      <c r="D5" s="91"/>
      <c r="F5" s="91"/>
      <c r="G5" s="95" t="str">
        <f>"01.01."&amp;PERIOD</f>
        <v>01.01.2024</v>
      </c>
      <c r="H5" s="91"/>
      <c r="I5" s="93" t="s">
        <v>452</v>
      </c>
      <c r="J5" s="92" t="s">
        <v>453</v>
      </c>
      <c r="L5" s="94" t="s">
        <v>102</v>
      </c>
      <c r="M5" s="104">
        <v>4</v>
      </c>
      <c r="O5" s="94">
        <v>2025</v>
      </c>
    </row>
    <row r="6" spans="1:15" ht="11.25" customHeight="1" x14ac:dyDescent="0.25">
      <c r="A6" s="89" t="s">
        <v>454</v>
      </c>
      <c r="B6" s="90" t="s">
        <v>455</v>
      </c>
      <c r="C6" s="89" t="s">
        <v>454</v>
      </c>
      <c r="D6" s="91"/>
      <c r="E6" s="92" t="s">
        <v>456</v>
      </c>
      <c r="F6" s="91"/>
      <c r="G6" s="95" t="str">
        <f>"31.12."&amp;PERIOD</f>
        <v>31.12.2024</v>
      </c>
      <c r="H6" s="91"/>
      <c r="I6" s="96"/>
      <c r="J6" s="92" t="s">
        <v>457</v>
      </c>
      <c r="L6" s="94" t="s">
        <v>103</v>
      </c>
      <c r="M6" s="104">
        <v>5</v>
      </c>
    </row>
    <row r="7" spans="1:15" ht="11.25" customHeight="1" x14ac:dyDescent="0.25">
      <c r="A7" s="89" t="s">
        <v>458</v>
      </c>
      <c r="B7" s="90" t="s">
        <v>459</v>
      </c>
      <c r="C7" s="89" t="s">
        <v>458</v>
      </c>
      <c r="D7" s="91"/>
      <c r="E7" s="97" t="s">
        <v>50</v>
      </c>
      <c r="F7" s="91"/>
      <c r="G7" s="91"/>
      <c r="H7" s="91"/>
      <c r="I7" s="91"/>
      <c r="J7" s="91"/>
      <c r="L7" s="94" t="s">
        <v>104</v>
      </c>
      <c r="M7" s="104">
        <v>6</v>
      </c>
    </row>
    <row r="8" spans="1:15" ht="11.25" customHeight="1" x14ac:dyDescent="0.25">
      <c r="A8" s="89" t="s">
        <v>460</v>
      </c>
      <c r="B8" s="90" t="s">
        <v>461</v>
      </c>
      <c r="C8" s="89" t="s">
        <v>460</v>
      </c>
      <c r="D8" s="91"/>
      <c r="E8" s="97" t="s">
        <v>462</v>
      </c>
      <c r="F8" s="91"/>
      <c r="G8" s="92" t="s">
        <v>463</v>
      </c>
      <c r="H8" s="91"/>
      <c r="I8" s="91"/>
      <c r="J8" s="91"/>
      <c r="L8" s="94" t="s">
        <v>105</v>
      </c>
      <c r="M8" s="104">
        <v>7</v>
      </c>
    </row>
    <row r="9" spans="1:15" ht="11.25" customHeight="1" x14ac:dyDescent="0.25">
      <c r="A9" s="89" t="s">
        <v>464</v>
      </c>
      <c r="B9" s="90" t="s">
        <v>465</v>
      </c>
      <c r="C9" s="89" t="s">
        <v>464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106</v>
      </c>
      <c r="M9" s="104">
        <v>8</v>
      </c>
    </row>
    <row r="10" spans="1:15" ht="11.25" customHeight="1" x14ac:dyDescent="0.25">
      <c r="A10" s="89" t="s">
        <v>466</v>
      </c>
      <c r="B10" s="90" t="s">
        <v>467</v>
      </c>
      <c r="C10" s="89" t="s">
        <v>466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107</v>
      </c>
      <c r="M10" s="104">
        <v>9</v>
      </c>
    </row>
    <row r="11" spans="1:15" ht="11.25" customHeight="1" x14ac:dyDescent="0.25">
      <c r="A11" s="98" t="s">
        <v>468</v>
      </c>
      <c r="B11" s="90" t="s">
        <v>469</v>
      </c>
      <c r="C11" s="99" t="s">
        <v>470</v>
      </c>
      <c r="D11" s="91"/>
      <c r="E11" s="92" t="s">
        <v>471</v>
      </c>
      <c r="F11" s="91"/>
      <c r="H11" s="91"/>
      <c r="I11" s="91"/>
      <c r="J11" s="91"/>
      <c r="L11" s="94" t="s">
        <v>108</v>
      </c>
      <c r="M11" s="104">
        <v>10</v>
      </c>
    </row>
    <row r="12" spans="1:15" ht="11.25" customHeight="1" x14ac:dyDescent="0.25">
      <c r="A12" s="98" t="s">
        <v>472</v>
      </c>
      <c r="B12" s="90" t="s">
        <v>473</v>
      </c>
      <c r="C12" s="99"/>
      <c r="D12" s="91"/>
      <c r="E12" s="97" t="s">
        <v>474</v>
      </c>
      <c r="F12" s="91"/>
      <c r="G12" s="92" t="s">
        <v>475</v>
      </c>
      <c r="H12" s="91"/>
      <c r="I12" s="91"/>
      <c r="J12" s="91"/>
      <c r="L12" s="106" t="s">
        <v>109</v>
      </c>
      <c r="M12" s="104">
        <v>11</v>
      </c>
    </row>
    <row r="13" spans="1:15" ht="11.25" customHeight="1" x14ac:dyDescent="0.25">
      <c r="A13" s="98" t="s">
        <v>476</v>
      </c>
      <c r="B13" s="90" t="s">
        <v>477</v>
      </c>
      <c r="C13" s="99" t="s">
        <v>478</v>
      </c>
      <c r="D13" s="91"/>
      <c r="E13" s="97" t="s">
        <v>479</v>
      </c>
      <c r="F13" s="91"/>
      <c r="G13" s="95" t="str">
        <f>"01.01."&amp;PERIOD</f>
        <v>01.01.2024</v>
      </c>
      <c r="H13" s="91"/>
      <c r="I13" s="91"/>
      <c r="J13" s="91"/>
      <c r="L13" s="106" t="s">
        <v>110</v>
      </c>
      <c r="M13" s="104">
        <v>12</v>
      </c>
    </row>
    <row r="14" spans="1:15" ht="11.25" customHeight="1" x14ac:dyDescent="0.25">
      <c r="A14" s="98" t="s">
        <v>480</v>
      </c>
      <c r="B14" s="100" t="s">
        <v>481</v>
      </c>
      <c r="C14" s="101" t="s">
        <v>482</v>
      </c>
      <c r="D14" s="91"/>
      <c r="E14" s="97" t="s">
        <v>483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 x14ac:dyDescent="0.25">
      <c r="A15" s="89" t="s">
        <v>484</v>
      </c>
      <c r="B15" s="90" t="s">
        <v>485</v>
      </c>
      <c r="C15" s="89" t="s">
        <v>484</v>
      </c>
      <c r="D15" s="91"/>
      <c r="E15" s="97" t="s">
        <v>486</v>
      </c>
      <c r="F15" s="91"/>
      <c r="H15" s="91"/>
      <c r="I15" s="91"/>
      <c r="J15" s="91"/>
    </row>
    <row r="16" spans="1:15" ht="11.25" customHeight="1" x14ac:dyDescent="0.25">
      <c r="A16" s="89" t="s">
        <v>487</v>
      </c>
      <c r="B16" s="90" t="s">
        <v>488</v>
      </c>
      <c r="C16" s="89" t="s">
        <v>487</v>
      </c>
      <c r="D16" s="91"/>
      <c r="E16" s="97" t="s">
        <v>489</v>
      </c>
      <c r="F16" s="91"/>
      <c r="G16" s="92" t="s">
        <v>490</v>
      </c>
      <c r="H16" s="91"/>
      <c r="I16" s="91"/>
      <c r="J16" s="91"/>
    </row>
    <row r="17" spans="1:10" ht="11.25" customHeight="1" x14ac:dyDescent="0.25">
      <c r="A17" s="89" t="s">
        <v>491</v>
      </c>
      <c r="B17" s="90" t="s">
        <v>492</v>
      </c>
      <c r="C17" s="89" t="s">
        <v>491</v>
      </c>
      <c r="D17" s="91"/>
      <c r="E17" s="97" t="s">
        <v>493</v>
      </c>
      <c r="F17" s="91"/>
      <c r="G17" s="97" t="s">
        <v>494</v>
      </c>
      <c r="H17" s="91"/>
      <c r="I17" s="91"/>
      <c r="J17" s="91"/>
    </row>
    <row r="18" spans="1:10" ht="11.25" customHeight="1" x14ac:dyDescent="0.25">
      <c r="A18" s="89" t="s">
        <v>495</v>
      </c>
      <c r="B18" s="90" t="s">
        <v>496</v>
      </c>
      <c r="C18" s="89" t="s">
        <v>495</v>
      </c>
      <c r="D18" s="91"/>
      <c r="F18" s="91"/>
      <c r="H18" s="91"/>
      <c r="I18" s="91"/>
      <c r="J18" s="91"/>
    </row>
    <row r="19" spans="1:10" ht="11.25" customHeight="1" x14ac:dyDescent="0.25">
      <c r="A19" s="89" t="s">
        <v>497</v>
      </c>
      <c r="B19" s="90" t="s">
        <v>498</v>
      </c>
      <c r="C19" s="99" t="s">
        <v>499</v>
      </c>
      <c r="D19" s="91"/>
      <c r="F19" s="91"/>
      <c r="G19" s="92" t="s">
        <v>500</v>
      </c>
      <c r="H19" s="91"/>
      <c r="I19" s="91"/>
      <c r="J19" s="91"/>
    </row>
    <row r="20" spans="1:10" ht="11.25" customHeight="1" x14ac:dyDescent="0.25">
      <c r="A20" s="89" t="s">
        <v>501</v>
      </c>
      <c r="B20" s="90" t="s">
        <v>502</v>
      </c>
      <c r="C20" s="89" t="s">
        <v>501</v>
      </c>
      <c r="D20" s="91"/>
      <c r="F20" s="91"/>
      <c r="G20" s="97" t="s">
        <v>503</v>
      </c>
      <c r="H20" s="91"/>
      <c r="I20" s="91"/>
      <c r="J20" s="91"/>
    </row>
    <row r="21" spans="1:10" ht="11.25" customHeight="1" x14ac:dyDescent="0.25">
      <c r="A21" s="89" t="s">
        <v>504</v>
      </c>
      <c r="B21" s="90" t="s">
        <v>505</v>
      </c>
      <c r="C21" s="89" t="s">
        <v>504</v>
      </c>
      <c r="D21" s="91"/>
      <c r="F21" s="91"/>
      <c r="G21" s="91"/>
      <c r="H21" s="91"/>
      <c r="I21" s="91"/>
      <c r="J21" s="91"/>
    </row>
    <row r="22" spans="1:10" ht="11.25" customHeight="1" x14ac:dyDescent="0.25">
      <c r="A22" s="89" t="s">
        <v>506</v>
      </c>
      <c r="B22" s="90" t="s">
        <v>507</v>
      </c>
      <c r="C22" s="89" t="s">
        <v>506</v>
      </c>
      <c r="D22" s="91"/>
      <c r="F22" s="91"/>
      <c r="G22" s="91"/>
      <c r="H22" s="91"/>
      <c r="I22" s="91"/>
      <c r="J22" s="91"/>
    </row>
    <row r="23" spans="1:10" ht="11.25" customHeight="1" x14ac:dyDescent="0.25">
      <c r="A23" s="89" t="s">
        <v>508</v>
      </c>
      <c r="B23" s="90" t="s">
        <v>509</v>
      </c>
      <c r="C23" s="99" t="s">
        <v>510</v>
      </c>
      <c r="D23" s="91"/>
      <c r="F23" s="91"/>
      <c r="G23" s="91"/>
      <c r="H23" s="91"/>
      <c r="I23" s="91"/>
      <c r="J23" s="91"/>
    </row>
    <row r="24" spans="1:10" ht="11.25" customHeight="1" x14ac:dyDescent="0.25">
      <c r="A24" s="89" t="s">
        <v>511</v>
      </c>
      <c r="B24" s="90" t="s">
        <v>512</v>
      </c>
      <c r="C24" s="89" t="s">
        <v>511</v>
      </c>
      <c r="D24" s="91"/>
      <c r="F24" s="91"/>
      <c r="G24" s="91"/>
      <c r="H24" s="91"/>
      <c r="I24" s="91"/>
      <c r="J24" s="91"/>
    </row>
    <row r="25" spans="1:10" ht="11.25" customHeight="1" x14ac:dyDescent="0.25">
      <c r="A25" s="89" t="s">
        <v>513</v>
      </c>
      <c r="B25" s="90" t="s">
        <v>514</v>
      </c>
      <c r="C25" s="89" t="s">
        <v>513</v>
      </c>
      <c r="D25" s="91"/>
      <c r="F25" s="91"/>
      <c r="G25" s="91"/>
      <c r="H25" s="91"/>
      <c r="I25" s="91"/>
      <c r="J25" s="91"/>
    </row>
    <row r="26" spans="1:10" ht="11.25" customHeight="1" x14ac:dyDescent="0.25">
      <c r="A26" s="89" t="s">
        <v>515</v>
      </c>
      <c r="B26" s="90" t="s">
        <v>516</v>
      </c>
      <c r="C26" s="89" t="s">
        <v>515</v>
      </c>
      <c r="D26" s="91"/>
      <c r="F26" s="91"/>
      <c r="G26" s="91"/>
      <c r="H26" s="91"/>
      <c r="I26" s="91"/>
      <c r="J26" s="91"/>
    </row>
    <row r="27" spans="1:10" ht="11.25" customHeight="1" x14ac:dyDescent="0.25">
      <c r="A27" s="89" t="s">
        <v>517</v>
      </c>
      <c r="B27" s="90" t="s">
        <v>518</v>
      </c>
      <c r="C27" s="89" t="s">
        <v>517</v>
      </c>
      <c r="D27" s="91"/>
      <c r="F27" s="91"/>
      <c r="G27" s="91"/>
      <c r="H27" s="91"/>
      <c r="I27" s="91"/>
      <c r="J27" s="91"/>
    </row>
    <row r="28" spans="1:10" ht="11.25" customHeight="1" x14ac:dyDescent="0.25">
      <c r="A28" s="89" t="s">
        <v>519</v>
      </c>
      <c r="B28" s="90" t="s">
        <v>520</v>
      </c>
      <c r="C28" s="89" t="s">
        <v>519</v>
      </c>
      <c r="D28" s="91"/>
      <c r="F28" s="91"/>
      <c r="G28" s="91"/>
      <c r="H28" s="91"/>
      <c r="I28" s="91"/>
      <c r="J28" s="91"/>
    </row>
    <row r="29" spans="1:10" ht="11.25" customHeight="1" x14ac:dyDescent="0.25">
      <c r="A29" s="89" t="s">
        <v>521</v>
      </c>
      <c r="B29" s="90" t="s">
        <v>522</v>
      </c>
      <c r="C29" s="89" t="s">
        <v>521</v>
      </c>
      <c r="D29" s="91"/>
      <c r="F29" s="91"/>
      <c r="G29" s="91"/>
      <c r="H29" s="91"/>
      <c r="I29" s="91"/>
      <c r="J29" s="91"/>
    </row>
    <row r="30" spans="1:10" ht="11.25" customHeight="1" x14ac:dyDescent="0.25">
      <c r="A30" s="89" t="s">
        <v>523</v>
      </c>
      <c r="B30" s="90" t="s">
        <v>524</v>
      </c>
      <c r="C30" s="89" t="s">
        <v>523</v>
      </c>
      <c r="D30" s="91"/>
      <c r="F30" s="91"/>
      <c r="G30" s="91"/>
      <c r="H30" s="91"/>
      <c r="I30" s="91"/>
      <c r="J30" s="91"/>
    </row>
    <row r="31" spans="1:10" ht="11.25" customHeight="1" x14ac:dyDescent="0.25">
      <c r="A31" s="89" t="s">
        <v>525</v>
      </c>
      <c r="B31" s="90" t="s">
        <v>526</v>
      </c>
      <c r="C31" s="89" t="s">
        <v>525</v>
      </c>
      <c r="D31" s="91"/>
      <c r="F31" s="91"/>
      <c r="G31" s="91"/>
      <c r="H31" s="91"/>
      <c r="I31" s="91"/>
      <c r="J31" s="91"/>
    </row>
    <row r="32" spans="1:10" ht="11.25" customHeight="1" x14ac:dyDescent="0.25">
      <c r="A32" s="89" t="s">
        <v>527</v>
      </c>
      <c r="B32" s="90" t="s">
        <v>528</v>
      </c>
      <c r="C32" s="89" t="s">
        <v>527</v>
      </c>
      <c r="D32" s="91"/>
      <c r="F32" s="91"/>
      <c r="G32" s="91"/>
      <c r="H32" s="91"/>
      <c r="I32" s="91"/>
      <c r="J32" s="91"/>
    </row>
    <row r="33" spans="1:10" ht="11.25" customHeight="1" x14ac:dyDescent="0.25">
      <c r="A33" s="89" t="s">
        <v>529</v>
      </c>
      <c r="B33" s="90" t="s">
        <v>530</v>
      </c>
      <c r="C33" s="89" t="s">
        <v>529</v>
      </c>
      <c r="D33" s="91"/>
      <c r="F33" s="91"/>
      <c r="G33" s="91"/>
      <c r="H33" s="91"/>
      <c r="I33" s="91"/>
      <c r="J33" s="91"/>
    </row>
    <row r="34" spans="1:10" ht="11.25" customHeight="1" x14ac:dyDescent="0.25">
      <c r="A34" s="89" t="s">
        <v>531</v>
      </c>
      <c r="B34" s="90" t="s">
        <v>532</v>
      </c>
      <c r="C34" s="89" t="s">
        <v>531</v>
      </c>
      <c r="D34" s="91"/>
      <c r="F34" s="91"/>
      <c r="G34" s="91"/>
      <c r="H34" s="91"/>
      <c r="I34" s="91"/>
      <c r="J34" s="91"/>
    </row>
    <row r="35" spans="1:10" ht="11.25" customHeight="1" x14ac:dyDescent="0.25">
      <c r="A35" s="89" t="s">
        <v>533</v>
      </c>
      <c r="B35" s="90" t="s">
        <v>534</v>
      </c>
      <c r="C35" s="89" t="s">
        <v>533</v>
      </c>
      <c r="D35" s="91"/>
      <c r="F35" s="91"/>
      <c r="G35" s="91"/>
      <c r="H35" s="91"/>
      <c r="I35" s="91"/>
      <c r="J35" s="91"/>
    </row>
    <row r="36" spans="1:10" ht="11.25" customHeight="1" x14ac:dyDescent="0.25">
      <c r="A36" s="89" t="s">
        <v>535</v>
      </c>
      <c r="B36" s="90" t="s">
        <v>536</v>
      </c>
      <c r="C36" s="89" t="s">
        <v>535</v>
      </c>
      <c r="D36" s="91"/>
      <c r="F36" s="91"/>
      <c r="G36" s="91"/>
      <c r="H36" s="91"/>
      <c r="I36" s="91"/>
      <c r="J36" s="91"/>
    </row>
    <row r="37" spans="1:10" ht="11.25" customHeight="1" x14ac:dyDescent="0.25">
      <c r="A37" s="89" t="s">
        <v>18</v>
      </c>
      <c r="B37" s="90" t="s">
        <v>537</v>
      </c>
      <c r="C37" s="89" t="s">
        <v>18</v>
      </c>
      <c r="D37" s="91"/>
      <c r="F37" s="91"/>
      <c r="G37" s="91"/>
      <c r="H37" s="91"/>
      <c r="I37" s="91"/>
      <c r="J37" s="91"/>
    </row>
    <row r="38" spans="1:10" ht="11.25" customHeight="1" x14ac:dyDescent="0.25">
      <c r="A38" s="89" t="s">
        <v>538</v>
      </c>
      <c r="B38" s="90" t="s">
        <v>539</v>
      </c>
      <c r="C38" s="89" t="s">
        <v>538</v>
      </c>
      <c r="D38" s="91"/>
      <c r="F38" s="91"/>
      <c r="G38" s="91"/>
      <c r="H38" s="91"/>
      <c r="I38" s="91"/>
      <c r="J38" s="91"/>
    </row>
    <row r="39" spans="1:10" ht="11.25" customHeight="1" x14ac:dyDescent="0.25">
      <c r="A39" s="89" t="s">
        <v>540</v>
      </c>
      <c r="B39" s="90" t="s">
        <v>541</v>
      </c>
      <c r="C39" s="89" t="s">
        <v>540</v>
      </c>
      <c r="D39" s="91"/>
      <c r="F39" s="91"/>
      <c r="G39" s="91"/>
      <c r="H39" s="91"/>
      <c r="I39" s="91"/>
      <c r="J39" s="91"/>
    </row>
    <row r="40" spans="1:10" ht="11.25" customHeight="1" x14ac:dyDescent="0.25">
      <c r="A40" s="89" t="s">
        <v>542</v>
      </c>
      <c r="B40" s="90" t="s">
        <v>543</v>
      </c>
      <c r="C40" s="89" t="s">
        <v>542</v>
      </c>
      <c r="D40" s="91"/>
      <c r="F40" s="91"/>
      <c r="G40" s="91"/>
      <c r="H40" s="91"/>
      <c r="I40" s="91"/>
      <c r="J40" s="91"/>
    </row>
    <row r="41" spans="1:10" ht="11.25" customHeight="1" x14ac:dyDescent="0.25">
      <c r="A41" s="89" t="s">
        <v>544</v>
      </c>
      <c r="B41" s="90" t="s">
        <v>545</v>
      </c>
      <c r="C41" s="89" t="s">
        <v>544</v>
      </c>
      <c r="D41" s="91"/>
      <c r="F41" s="91"/>
      <c r="G41" s="91"/>
      <c r="H41" s="91"/>
      <c r="I41" s="91"/>
      <c r="J41" s="91"/>
    </row>
    <row r="42" spans="1:10" ht="11.25" customHeight="1" x14ac:dyDescent="0.25">
      <c r="A42" s="89" t="s">
        <v>546</v>
      </c>
      <c r="B42" s="90" t="s">
        <v>547</v>
      </c>
      <c r="C42" s="89" t="s">
        <v>546</v>
      </c>
      <c r="D42" s="91"/>
      <c r="F42" s="91"/>
      <c r="G42" s="91"/>
      <c r="H42" s="91"/>
      <c r="I42" s="91"/>
      <c r="J42" s="91"/>
    </row>
    <row r="43" spans="1:10" ht="11.25" customHeight="1" x14ac:dyDescent="0.25">
      <c r="A43" s="89" t="s">
        <v>548</v>
      </c>
      <c r="B43" s="90" t="s">
        <v>549</v>
      </c>
      <c r="C43" s="89" t="s">
        <v>548</v>
      </c>
      <c r="D43" s="91"/>
      <c r="F43" s="91"/>
      <c r="G43" s="91"/>
      <c r="H43" s="91"/>
      <c r="I43" s="91"/>
      <c r="J43" s="91"/>
    </row>
    <row r="44" spans="1:10" ht="11.25" customHeight="1" x14ac:dyDescent="0.25">
      <c r="A44" s="89" t="s">
        <v>550</v>
      </c>
      <c r="B44" s="90" t="s">
        <v>551</v>
      </c>
      <c r="C44" s="89" t="s">
        <v>550</v>
      </c>
      <c r="D44" s="91"/>
      <c r="F44" s="91"/>
      <c r="G44" s="91"/>
      <c r="H44" s="91"/>
      <c r="I44" s="91"/>
      <c r="J44" s="91"/>
    </row>
    <row r="45" spans="1:10" ht="11.25" customHeight="1" x14ac:dyDescent="0.25">
      <c r="A45" s="89" t="s">
        <v>552</v>
      </c>
      <c r="B45" s="90" t="s">
        <v>553</v>
      </c>
      <c r="C45" s="89" t="s">
        <v>552</v>
      </c>
      <c r="D45" s="91"/>
      <c r="F45" s="91"/>
      <c r="G45" s="91"/>
      <c r="H45" s="91"/>
      <c r="I45" s="91"/>
      <c r="J45" s="91"/>
    </row>
    <row r="46" spans="1:10" ht="11.25" customHeight="1" x14ac:dyDescent="0.25">
      <c r="A46" s="89" t="s">
        <v>554</v>
      </c>
      <c r="B46" s="90" t="s">
        <v>555</v>
      </c>
      <c r="C46" s="89" t="s">
        <v>554</v>
      </c>
      <c r="D46" s="91"/>
      <c r="F46" s="91"/>
      <c r="G46" s="91"/>
      <c r="H46" s="91"/>
      <c r="I46" s="91"/>
      <c r="J46" s="91"/>
    </row>
    <row r="47" spans="1:10" ht="11.25" customHeight="1" x14ac:dyDescent="0.25">
      <c r="A47" s="89" t="s">
        <v>556</v>
      </c>
      <c r="B47" s="90" t="s">
        <v>557</v>
      </c>
      <c r="C47" s="89" t="s">
        <v>556</v>
      </c>
      <c r="D47" s="91"/>
      <c r="F47" s="91"/>
      <c r="G47" s="91"/>
      <c r="H47" s="91"/>
      <c r="I47" s="91"/>
      <c r="J47" s="91"/>
    </row>
    <row r="48" spans="1:10" ht="11.25" customHeight="1" x14ac:dyDescent="0.25">
      <c r="A48" s="89" t="s">
        <v>558</v>
      </c>
      <c r="B48" s="90" t="s">
        <v>559</v>
      </c>
      <c r="C48" s="89" t="s">
        <v>558</v>
      </c>
      <c r="D48" s="91"/>
      <c r="F48" s="91"/>
      <c r="G48" s="91"/>
      <c r="H48" s="91"/>
      <c r="I48" s="91"/>
      <c r="J48" s="91"/>
    </row>
    <row r="49" spans="1:10" ht="11.25" customHeight="1" x14ac:dyDescent="0.25">
      <c r="A49" s="89" t="s">
        <v>560</v>
      </c>
      <c r="B49" s="90" t="s">
        <v>561</v>
      </c>
      <c r="C49" s="89" t="s">
        <v>560</v>
      </c>
      <c r="D49" s="91"/>
      <c r="F49" s="91"/>
      <c r="G49" s="91"/>
      <c r="H49" s="91"/>
      <c r="I49" s="91"/>
      <c r="J49" s="91"/>
    </row>
    <row r="50" spans="1:10" ht="11.25" customHeight="1" x14ac:dyDescent="0.25">
      <c r="A50" s="89" t="s">
        <v>562</v>
      </c>
      <c r="B50" s="90" t="s">
        <v>563</v>
      </c>
      <c r="C50" s="89" t="s">
        <v>562</v>
      </c>
      <c r="D50" s="91"/>
      <c r="F50" s="91"/>
      <c r="G50" s="91"/>
      <c r="H50" s="91"/>
      <c r="I50" s="91"/>
      <c r="J50" s="91"/>
    </row>
    <row r="51" spans="1:10" ht="11.25" customHeight="1" x14ac:dyDescent="0.25">
      <c r="A51" s="89" t="s">
        <v>564</v>
      </c>
      <c r="B51" s="90" t="s">
        <v>565</v>
      </c>
      <c r="C51" s="89" t="s">
        <v>564</v>
      </c>
      <c r="D51" s="91"/>
      <c r="F51" s="91"/>
      <c r="G51" s="91"/>
      <c r="H51" s="91"/>
      <c r="I51" s="91"/>
      <c r="J51" s="91"/>
    </row>
    <row r="52" spans="1:10" ht="11.25" customHeight="1" x14ac:dyDescent="0.25">
      <c r="A52" s="89" t="s">
        <v>566</v>
      </c>
      <c r="B52" s="90" t="s">
        <v>567</v>
      </c>
      <c r="C52" s="89" t="s">
        <v>566</v>
      </c>
      <c r="D52" s="91"/>
      <c r="F52" s="91"/>
      <c r="G52" s="91"/>
      <c r="H52" s="91"/>
      <c r="I52" s="91"/>
      <c r="J52" s="91"/>
    </row>
    <row r="53" spans="1:10" ht="11.25" customHeight="1" x14ac:dyDescent="0.25">
      <c r="A53" s="89" t="s">
        <v>568</v>
      </c>
      <c r="B53" s="90" t="s">
        <v>569</v>
      </c>
      <c r="C53" s="89" t="s">
        <v>568</v>
      </c>
      <c r="D53" s="91"/>
      <c r="F53" s="91"/>
      <c r="G53" s="91"/>
      <c r="H53" s="91"/>
      <c r="I53" s="91"/>
      <c r="J53" s="91"/>
    </row>
    <row r="54" spans="1:10" ht="11.25" customHeight="1" x14ac:dyDescent="0.25">
      <c r="A54" s="89" t="s">
        <v>570</v>
      </c>
      <c r="B54" s="90" t="s">
        <v>571</v>
      </c>
      <c r="C54" s="89" t="s">
        <v>570</v>
      </c>
      <c r="D54" s="91"/>
      <c r="F54" s="91"/>
      <c r="G54" s="91"/>
      <c r="H54" s="91"/>
      <c r="I54" s="91"/>
      <c r="J54" s="91"/>
    </row>
    <row r="55" spans="1:10" ht="11.25" customHeight="1" x14ac:dyDescent="0.25">
      <c r="A55" s="89" t="s">
        <v>572</v>
      </c>
      <c r="B55" s="90" t="s">
        <v>573</v>
      </c>
      <c r="C55" s="89" t="s">
        <v>572</v>
      </c>
      <c r="D55" s="91"/>
      <c r="F55" s="91"/>
      <c r="G55" s="91"/>
      <c r="H55" s="91"/>
      <c r="I55" s="91"/>
      <c r="J55" s="91"/>
    </row>
    <row r="56" spans="1:10" ht="11.25" customHeight="1" x14ac:dyDescent="0.25">
      <c r="A56" s="89" t="s">
        <v>574</v>
      </c>
      <c r="B56" s="100" t="s">
        <v>575</v>
      </c>
      <c r="C56" s="102" t="s">
        <v>576</v>
      </c>
      <c r="D56" s="91"/>
      <c r="F56" s="91"/>
      <c r="G56" s="91"/>
      <c r="H56" s="91"/>
      <c r="I56" s="91"/>
      <c r="J56" s="91"/>
    </row>
    <row r="57" spans="1:10" ht="11.25" customHeight="1" x14ac:dyDescent="0.25">
      <c r="A57" s="89" t="s">
        <v>577</v>
      </c>
      <c r="B57" s="90" t="s">
        <v>578</v>
      </c>
      <c r="C57" s="89" t="s">
        <v>577</v>
      </c>
      <c r="D57" s="91"/>
      <c r="F57" s="91"/>
      <c r="G57" s="91"/>
      <c r="H57" s="91"/>
      <c r="I57" s="91"/>
      <c r="J57" s="91"/>
    </row>
    <row r="58" spans="1:10" ht="11.25" customHeight="1" x14ac:dyDescent="0.25">
      <c r="A58" s="89" t="s">
        <v>579</v>
      </c>
      <c r="B58" s="90" t="s">
        <v>580</v>
      </c>
      <c r="C58" s="89" t="s">
        <v>579</v>
      </c>
      <c r="D58" s="91"/>
      <c r="F58" s="91"/>
      <c r="G58" s="91"/>
      <c r="H58" s="91"/>
      <c r="I58" s="91"/>
      <c r="J58" s="91"/>
    </row>
    <row r="59" spans="1:10" ht="11.25" customHeight="1" x14ac:dyDescent="0.25">
      <c r="A59" s="89" t="s">
        <v>581</v>
      </c>
      <c r="B59" s="90" t="s">
        <v>582</v>
      </c>
      <c r="C59" s="89" t="s">
        <v>581</v>
      </c>
      <c r="D59" s="91"/>
      <c r="F59" s="91"/>
      <c r="G59" s="91"/>
      <c r="H59" s="91"/>
      <c r="I59" s="91"/>
      <c r="J59" s="91"/>
    </row>
    <row r="60" spans="1:10" ht="11.25" customHeight="1" x14ac:dyDescent="0.25">
      <c r="A60" s="89" t="s">
        <v>583</v>
      </c>
      <c r="B60" s="90" t="s">
        <v>584</v>
      </c>
      <c r="C60" s="99" t="s">
        <v>585</v>
      </c>
      <c r="D60" s="91"/>
      <c r="F60" s="91"/>
      <c r="G60" s="91"/>
      <c r="H60" s="91"/>
      <c r="I60" s="91"/>
      <c r="J60" s="91"/>
    </row>
    <row r="61" spans="1:10" ht="11.25" customHeight="1" x14ac:dyDescent="0.25">
      <c r="A61" s="89" t="s">
        <v>586</v>
      </c>
      <c r="B61" s="90" t="s">
        <v>587</v>
      </c>
      <c r="C61" s="89" t="s">
        <v>586</v>
      </c>
      <c r="D61" s="91"/>
      <c r="F61" s="91"/>
      <c r="G61" s="91"/>
      <c r="H61" s="91"/>
      <c r="I61" s="91"/>
      <c r="J61" s="91"/>
    </row>
    <row r="62" spans="1:10" ht="11.25" customHeight="1" x14ac:dyDescent="0.25">
      <c r="A62" s="89" t="s">
        <v>588</v>
      </c>
      <c r="B62" s="90" t="s">
        <v>589</v>
      </c>
      <c r="C62" s="99" t="s">
        <v>590</v>
      </c>
      <c r="D62" s="91"/>
      <c r="F62" s="91"/>
      <c r="G62" s="91"/>
      <c r="H62" s="91"/>
      <c r="I62" s="91"/>
      <c r="J62" s="91"/>
    </row>
    <row r="63" spans="1:10" ht="11.25" customHeight="1" x14ac:dyDescent="0.25">
      <c r="A63" s="89" t="s">
        <v>591</v>
      </c>
      <c r="B63" s="90" t="s">
        <v>592</v>
      </c>
      <c r="C63" s="89" t="s">
        <v>591</v>
      </c>
      <c r="D63" s="91"/>
      <c r="F63" s="91"/>
      <c r="G63" s="91"/>
      <c r="H63" s="91"/>
      <c r="I63" s="91"/>
      <c r="J63" s="91"/>
    </row>
    <row r="64" spans="1:10" ht="11.25" customHeight="1" x14ac:dyDescent="0.25">
      <c r="A64" s="89" t="s">
        <v>593</v>
      </c>
      <c r="B64" s="90" t="s">
        <v>594</v>
      </c>
      <c r="C64" s="89" t="s">
        <v>593</v>
      </c>
      <c r="D64" s="91"/>
      <c r="F64" s="91"/>
      <c r="G64" s="91"/>
      <c r="H64" s="91"/>
      <c r="I64" s="91"/>
      <c r="J64" s="91"/>
    </row>
    <row r="65" spans="1:10" ht="11.25" customHeight="1" x14ac:dyDescent="0.25">
      <c r="A65" s="89" t="s">
        <v>595</v>
      </c>
      <c r="B65" s="90" t="s">
        <v>596</v>
      </c>
      <c r="C65" s="89" t="s">
        <v>595</v>
      </c>
      <c r="D65" s="91"/>
      <c r="F65" s="91"/>
      <c r="G65" s="91"/>
      <c r="H65" s="91"/>
      <c r="I65" s="91"/>
      <c r="J65" s="91"/>
    </row>
    <row r="66" spans="1:10" ht="11.25" customHeight="1" x14ac:dyDescent="0.25">
      <c r="A66" s="89" t="s">
        <v>597</v>
      </c>
      <c r="B66" s="90" t="s">
        <v>598</v>
      </c>
      <c r="C66" s="89" t="s">
        <v>597</v>
      </c>
      <c r="D66" s="91"/>
      <c r="F66" s="91"/>
      <c r="G66" s="91"/>
      <c r="H66" s="91"/>
      <c r="I66" s="91"/>
      <c r="J66" s="91"/>
    </row>
    <row r="67" spans="1:10" ht="11.25" customHeight="1" x14ac:dyDescent="0.25">
      <c r="A67" s="89" t="s">
        <v>599</v>
      </c>
      <c r="B67" s="90" t="s">
        <v>600</v>
      </c>
      <c r="C67" s="89" t="s">
        <v>599</v>
      </c>
      <c r="D67" s="91"/>
      <c r="F67" s="91"/>
      <c r="G67" s="91"/>
      <c r="H67" s="91"/>
      <c r="I67" s="91"/>
      <c r="J67" s="91"/>
    </row>
    <row r="68" spans="1:10" ht="11.25" customHeight="1" x14ac:dyDescent="0.25">
      <c r="A68" s="89" t="s">
        <v>601</v>
      </c>
      <c r="B68" s="90" t="s">
        <v>602</v>
      </c>
      <c r="C68" s="89" t="s">
        <v>601</v>
      </c>
      <c r="D68" s="91"/>
      <c r="F68" s="91"/>
      <c r="G68" s="91"/>
      <c r="H68" s="91"/>
      <c r="I68" s="91"/>
      <c r="J68" s="91"/>
    </row>
    <row r="69" spans="1:10" ht="11.25" customHeight="1" x14ac:dyDescent="0.25">
      <c r="A69" s="89" t="s">
        <v>603</v>
      </c>
      <c r="B69" s="90" t="s">
        <v>604</v>
      </c>
      <c r="C69" s="89" t="s">
        <v>603</v>
      </c>
      <c r="D69" s="91"/>
      <c r="F69" s="91"/>
      <c r="G69" s="91"/>
      <c r="H69" s="91"/>
      <c r="I69" s="91"/>
      <c r="J69" s="91"/>
    </row>
    <row r="70" spans="1:10" ht="11.25" customHeight="1" x14ac:dyDescent="0.25">
      <c r="A70" s="89" t="s">
        <v>605</v>
      </c>
      <c r="B70" s="90" t="s">
        <v>606</v>
      </c>
      <c r="C70" s="89" t="s">
        <v>605</v>
      </c>
      <c r="D70" s="91"/>
      <c r="F70" s="91"/>
      <c r="G70" s="91"/>
      <c r="H70" s="91"/>
      <c r="I70" s="91"/>
      <c r="J70" s="91"/>
    </row>
    <row r="71" spans="1:10" ht="11.25" customHeight="1" x14ac:dyDescent="0.25">
      <c r="A71" s="89" t="s">
        <v>607</v>
      </c>
      <c r="B71" s="90" t="s">
        <v>608</v>
      </c>
      <c r="C71" s="89" t="s">
        <v>607</v>
      </c>
      <c r="D71" s="91"/>
      <c r="F71" s="91"/>
      <c r="G71" s="91"/>
      <c r="H71" s="91"/>
      <c r="I71" s="91"/>
      <c r="J71" s="91"/>
    </row>
    <row r="72" spans="1:10" ht="11.25" customHeight="1" x14ac:dyDescent="0.25">
      <c r="A72" s="89" t="s">
        <v>609</v>
      </c>
      <c r="B72" s="90" t="s">
        <v>610</v>
      </c>
      <c r="C72" s="89" t="s">
        <v>609</v>
      </c>
      <c r="D72" s="91"/>
      <c r="F72" s="91"/>
      <c r="G72" s="91"/>
      <c r="H72" s="91"/>
      <c r="I72" s="91"/>
      <c r="J72" s="91"/>
    </row>
    <row r="73" spans="1:10" ht="11.25" customHeight="1" x14ac:dyDescent="0.25">
      <c r="A73" s="89" t="s">
        <v>611</v>
      </c>
      <c r="B73" s="90" t="s">
        <v>612</v>
      </c>
      <c r="C73" s="89" t="s">
        <v>611</v>
      </c>
      <c r="D73" s="91"/>
      <c r="F73" s="91"/>
      <c r="G73" s="91"/>
      <c r="H73" s="91"/>
      <c r="I73" s="91"/>
      <c r="J73" s="91"/>
    </row>
    <row r="74" spans="1:10" ht="11.25" customHeight="1" x14ac:dyDescent="0.25">
      <c r="A74" s="89" t="s">
        <v>613</v>
      </c>
      <c r="B74" s="90" t="s">
        <v>614</v>
      </c>
      <c r="C74" s="89" t="s">
        <v>613</v>
      </c>
      <c r="D74" s="91"/>
      <c r="F74" s="91"/>
      <c r="G74" s="91"/>
      <c r="H74" s="91"/>
      <c r="I74" s="91"/>
      <c r="J74" s="91"/>
    </row>
    <row r="75" spans="1:10" ht="11.25" customHeight="1" x14ac:dyDescent="0.25">
      <c r="A75" s="89" t="s">
        <v>615</v>
      </c>
      <c r="B75" s="90" t="s">
        <v>616</v>
      </c>
      <c r="C75" s="89" t="s">
        <v>615</v>
      </c>
      <c r="D75" s="91"/>
      <c r="F75" s="91"/>
      <c r="G75" s="91"/>
      <c r="H75" s="91"/>
      <c r="I75" s="91"/>
      <c r="J75" s="91"/>
    </row>
    <row r="76" spans="1:10" ht="11.25" customHeight="1" x14ac:dyDescent="0.25">
      <c r="A76" s="89" t="s">
        <v>617</v>
      </c>
      <c r="B76" s="90" t="s">
        <v>618</v>
      </c>
      <c r="C76" s="89" t="s">
        <v>617</v>
      </c>
      <c r="D76" s="91"/>
      <c r="F76" s="91"/>
      <c r="G76" s="91"/>
      <c r="H76" s="91"/>
      <c r="I76" s="91"/>
      <c r="J76" s="91"/>
    </row>
    <row r="77" spans="1:10" ht="11.25" customHeight="1" x14ac:dyDescent="0.25">
      <c r="A77" s="89" t="s">
        <v>619</v>
      </c>
      <c r="B77" s="90" t="s">
        <v>620</v>
      </c>
      <c r="C77" s="99" t="s">
        <v>621</v>
      </c>
      <c r="D77" s="91"/>
      <c r="F77" s="91"/>
      <c r="G77" s="91"/>
      <c r="H77" s="91"/>
      <c r="I77" s="91"/>
      <c r="J77" s="91"/>
    </row>
    <row r="78" spans="1:10" ht="11.25" customHeight="1" x14ac:dyDescent="0.25">
      <c r="A78" s="89" t="s">
        <v>622</v>
      </c>
      <c r="B78" s="90" t="s">
        <v>623</v>
      </c>
      <c r="C78" s="89" t="s">
        <v>622</v>
      </c>
      <c r="D78" s="91"/>
      <c r="F78" s="91"/>
      <c r="G78" s="91"/>
      <c r="H78" s="91"/>
      <c r="I78" s="91"/>
      <c r="J78" s="91"/>
    </row>
    <row r="79" spans="1:10" ht="11.25" customHeight="1" x14ac:dyDescent="0.25">
      <c r="A79" s="89" t="s">
        <v>624</v>
      </c>
      <c r="B79" s="90" t="s">
        <v>625</v>
      </c>
      <c r="C79" s="89" t="s">
        <v>624</v>
      </c>
      <c r="D79" s="91"/>
      <c r="F79" s="91"/>
      <c r="G79" s="91"/>
      <c r="H79" s="91"/>
      <c r="I79" s="91"/>
      <c r="J79" s="91"/>
    </row>
    <row r="80" spans="1:10" ht="11.25" customHeight="1" x14ac:dyDescent="0.25">
      <c r="A80" s="89" t="s">
        <v>626</v>
      </c>
      <c r="B80" s="90" t="s">
        <v>627</v>
      </c>
      <c r="C80" s="89" t="s">
        <v>626</v>
      </c>
      <c r="D80" s="91"/>
      <c r="F80" s="91"/>
      <c r="G80" s="91"/>
      <c r="H80" s="91"/>
      <c r="I80" s="91"/>
      <c r="J80" s="91"/>
    </row>
    <row r="81" spans="1:10" ht="11.25" customHeight="1" x14ac:dyDescent="0.25">
      <c r="A81" s="89" t="s">
        <v>628</v>
      </c>
      <c r="B81" s="90" t="s">
        <v>629</v>
      </c>
      <c r="C81" s="89" t="s">
        <v>628</v>
      </c>
      <c r="D81" s="91"/>
      <c r="F81" s="91"/>
      <c r="G81" s="91"/>
      <c r="H81" s="91"/>
      <c r="I81" s="91"/>
      <c r="J81" s="91"/>
    </row>
    <row r="82" spans="1:10" ht="11.25" customHeight="1" x14ac:dyDescent="0.25">
      <c r="A82" s="89" t="s">
        <v>630</v>
      </c>
      <c r="B82" s="90" t="s">
        <v>631</v>
      </c>
      <c r="C82" s="99" t="s">
        <v>632</v>
      </c>
      <c r="D82" s="91"/>
      <c r="F82" s="91"/>
      <c r="G82" s="91"/>
      <c r="H82" s="91"/>
      <c r="I82" s="91"/>
      <c r="J82" s="91"/>
    </row>
    <row r="83" spans="1:10" ht="11.25" customHeight="1" x14ac:dyDescent="0.25">
      <c r="A83" s="89" t="s">
        <v>633</v>
      </c>
      <c r="B83" s="90" t="s">
        <v>634</v>
      </c>
      <c r="C83" s="99" t="s">
        <v>635</v>
      </c>
      <c r="D83" s="91"/>
      <c r="F83" s="91"/>
      <c r="G83" s="91"/>
      <c r="H83" s="91"/>
      <c r="I83" s="91"/>
      <c r="J83" s="91"/>
    </row>
    <row r="84" spans="1:10" ht="11.25" customHeight="1" x14ac:dyDescent="0.25">
      <c r="A84" s="89" t="s">
        <v>636</v>
      </c>
      <c r="B84" s="90" t="s">
        <v>637</v>
      </c>
      <c r="C84" s="89" t="s">
        <v>636</v>
      </c>
      <c r="D84" s="91"/>
      <c r="F84" s="91"/>
      <c r="G84" s="91"/>
      <c r="H84" s="91"/>
      <c r="I84" s="91"/>
      <c r="J84" s="91"/>
    </row>
    <row r="85" spans="1:10" ht="11.25" customHeight="1" x14ac:dyDescent="0.25">
      <c r="A85" s="89" t="s">
        <v>638</v>
      </c>
      <c r="B85" s="90" t="s">
        <v>639</v>
      </c>
      <c r="C85" s="89" t="s">
        <v>638</v>
      </c>
      <c r="D85" s="91"/>
      <c r="F85" s="91"/>
      <c r="G85" s="91"/>
      <c r="H85" s="91"/>
      <c r="I85" s="91"/>
      <c r="J85" s="91"/>
    </row>
    <row r="86" spans="1:10" ht="11.25" customHeight="1" x14ac:dyDescent="0.25">
      <c r="A86" s="89" t="s">
        <v>640</v>
      </c>
      <c r="B86" s="90" t="s">
        <v>641</v>
      </c>
      <c r="C86" s="89" t="s">
        <v>640</v>
      </c>
      <c r="D86" s="91"/>
      <c r="F86" s="91"/>
      <c r="G86" s="91"/>
      <c r="H86" s="91"/>
      <c r="I86" s="91"/>
      <c r="J86" s="91"/>
    </row>
    <row r="87" spans="1:10" ht="11.25" customHeight="1" x14ac:dyDescent="0.25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 x14ac:dyDescent="0.25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 x14ac:dyDescent="0.25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 x14ac:dyDescent="0.25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 x14ac:dyDescent="0.25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 x14ac:dyDescent="0.25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 x14ac:dyDescent="0.25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 x14ac:dyDescent="0.25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 x14ac:dyDescent="0.25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 x14ac:dyDescent="0.25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 x14ac:dyDescent="0.25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 x14ac:dyDescent="0.25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 x14ac:dyDescent="0.25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 x14ac:dyDescent="0.25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 x14ac:dyDescent="0.25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 x14ac:dyDescent="0.25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 x14ac:dyDescent="0.25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 x14ac:dyDescent="0.25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 x14ac:dyDescent="0.25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 x14ac:dyDescent="0.25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 x14ac:dyDescent="0.25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 x14ac:dyDescent="0.25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 x14ac:dyDescent="0.25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 x14ac:dyDescent="0.25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 x14ac:dyDescent="0.25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 x14ac:dyDescent="0.25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 x14ac:dyDescent="0.25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 x14ac:dyDescent="0.25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 x14ac:dyDescent="0.25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 x14ac:dyDescent="0.25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 x14ac:dyDescent="0.25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 x14ac:dyDescent="0.25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 x14ac:dyDescent="0.25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 x14ac:dyDescent="0.25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 x14ac:dyDescent="0.25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 x14ac:dyDescent="0.25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 x14ac:dyDescent="0.25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 x14ac:dyDescent="0.25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 x14ac:dyDescent="0.25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 x14ac:dyDescent="0.25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 x14ac:dyDescent="0.25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 x14ac:dyDescent="0.25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 x14ac:dyDescent="0.25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 x14ac:dyDescent="0.25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 x14ac:dyDescent="0.25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 x14ac:dyDescent="0.25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 x14ac:dyDescent="0.25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 x14ac:dyDescent="0.25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 x14ac:dyDescent="0.25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 x14ac:dyDescent="0.25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 x14ac:dyDescent="0.25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 x14ac:dyDescent="0.25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 x14ac:dyDescent="0.25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 x14ac:dyDescent="0.25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 x14ac:dyDescent="0.25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 x14ac:dyDescent="0.25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 x14ac:dyDescent="0.25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 x14ac:dyDescent="0.25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 x14ac:dyDescent="0.25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 x14ac:dyDescent="0.25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 x14ac:dyDescent="0.25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 x14ac:dyDescent="0.25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 x14ac:dyDescent="0.25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 x14ac:dyDescent="0.25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 x14ac:dyDescent="0.25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 x14ac:dyDescent="0.25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 x14ac:dyDescent="0.25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 x14ac:dyDescent="0.25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 x14ac:dyDescent="0.25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 x14ac:dyDescent="0.25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 x14ac:dyDescent="0.25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 x14ac:dyDescent="0.25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 x14ac:dyDescent="0.25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 x14ac:dyDescent="0.25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 x14ac:dyDescent="0.25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 x14ac:dyDescent="0.25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 x14ac:dyDescent="0.25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 x14ac:dyDescent="0.25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 x14ac:dyDescent="0.25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 x14ac:dyDescent="0.25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 x14ac:dyDescent="0.25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 x14ac:dyDescent="0.25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 x14ac:dyDescent="0.25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 x14ac:dyDescent="0.25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 x14ac:dyDescent="0.25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 x14ac:dyDescent="0.25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 x14ac:dyDescent="0.25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 x14ac:dyDescent="0.25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 x14ac:dyDescent="0.25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 x14ac:dyDescent="0.25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 x14ac:dyDescent="0.25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 x14ac:dyDescent="0.25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 x14ac:dyDescent="0.25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 x14ac:dyDescent="0.25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 x14ac:dyDescent="0.25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 x14ac:dyDescent="0.25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 x14ac:dyDescent="0.25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 x14ac:dyDescent="0.25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 x14ac:dyDescent="0.25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 x14ac:dyDescent="0.25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 x14ac:dyDescent="0.25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 x14ac:dyDescent="0.25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 x14ac:dyDescent="0.25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 x14ac:dyDescent="0.25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 x14ac:dyDescent="0.25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 x14ac:dyDescent="0.25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 x14ac:dyDescent="0.25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 x14ac:dyDescent="0.25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 x14ac:dyDescent="0.25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 x14ac:dyDescent="0.25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 x14ac:dyDescent="0.25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 x14ac:dyDescent="0.25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 x14ac:dyDescent="0.25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 x14ac:dyDescent="0.25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 x14ac:dyDescent="0.25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 x14ac:dyDescent="0.25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 x14ac:dyDescent="0.25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 x14ac:dyDescent="0.25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 x14ac:dyDescent="0.25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 x14ac:dyDescent="0.25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 x14ac:dyDescent="0.25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 x14ac:dyDescent="0.25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 x14ac:dyDescent="0.25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 x14ac:dyDescent="0.25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 x14ac:dyDescent="0.25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 x14ac:dyDescent="0.25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 x14ac:dyDescent="0.25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 x14ac:dyDescent="0.25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 x14ac:dyDescent="0.25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 x14ac:dyDescent="0.25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 x14ac:dyDescent="0.25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 x14ac:dyDescent="0.25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 x14ac:dyDescent="0.25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 x14ac:dyDescent="0.25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 x14ac:dyDescent="0.25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 x14ac:dyDescent="0.25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 x14ac:dyDescent="0.25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 x14ac:dyDescent="0.25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 x14ac:dyDescent="0.25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 x14ac:dyDescent="0.25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 x14ac:dyDescent="0.25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 x14ac:dyDescent="0.25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 x14ac:dyDescent="0.25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 x14ac:dyDescent="0.25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 x14ac:dyDescent="0.25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 x14ac:dyDescent="0.25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 x14ac:dyDescent="0.25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 x14ac:dyDescent="0.25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 x14ac:dyDescent="0.25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 x14ac:dyDescent="0.25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 x14ac:dyDescent="0.25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 x14ac:dyDescent="0.25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 x14ac:dyDescent="0.25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 x14ac:dyDescent="0.25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 x14ac:dyDescent="0.25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 x14ac:dyDescent="0.25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 x14ac:dyDescent="0.25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 x14ac:dyDescent="0.25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 x14ac:dyDescent="0.25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 x14ac:dyDescent="0.25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 x14ac:dyDescent="0.25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 x14ac:dyDescent="0.25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 x14ac:dyDescent="0.25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 x14ac:dyDescent="0.25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 x14ac:dyDescent="0.25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 x14ac:dyDescent="0.25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 x14ac:dyDescent="0.25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 x14ac:dyDescent="0.25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 x14ac:dyDescent="0.25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 x14ac:dyDescent="0.25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 x14ac:dyDescent="0.25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 x14ac:dyDescent="0.25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 x14ac:dyDescent="0.25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 x14ac:dyDescent="0.25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 x14ac:dyDescent="0.25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 x14ac:dyDescent="0.25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 x14ac:dyDescent="0.25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 x14ac:dyDescent="0.25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 x14ac:dyDescent="0.25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 x14ac:dyDescent="0.25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 x14ac:dyDescent="0.25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 x14ac:dyDescent="0.25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 x14ac:dyDescent="0.25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 x14ac:dyDescent="0.25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 x14ac:dyDescent="0.25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 x14ac:dyDescent="0.25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 x14ac:dyDescent="0.25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 x14ac:dyDescent="0.25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 x14ac:dyDescent="0.25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 x14ac:dyDescent="0.25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 x14ac:dyDescent="0.25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 x14ac:dyDescent="0.25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 x14ac:dyDescent="0.25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 x14ac:dyDescent="0.25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 x14ac:dyDescent="0.25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 x14ac:dyDescent="0.25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 x14ac:dyDescent="0.25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 x14ac:dyDescent="0.25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 x14ac:dyDescent="0.25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 x14ac:dyDescent="0.25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 x14ac:dyDescent="0.25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 x14ac:dyDescent="0.25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 x14ac:dyDescent="0.25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 x14ac:dyDescent="0.25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 x14ac:dyDescent="0.25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 x14ac:dyDescent="0.25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 x14ac:dyDescent="0.25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 x14ac:dyDescent="0.25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 x14ac:dyDescent="0.25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 x14ac:dyDescent="0.25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 x14ac:dyDescent="0.25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 x14ac:dyDescent="0.25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 x14ac:dyDescent="0.25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 x14ac:dyDescent="0.25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 x14ac:dyDescent="0.25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 x14ac:dyDescent="0.25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 x14ac:dyDescent="0.25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 x14ac:dyDescent="0.25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 x14ac:dyDescent="0.25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 x14ac:dyDescent="0.25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 x14ac:dyDescent="0.25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 x14ac:dyDescent="0.25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 x14ac:dyDescent="0.25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 x14ac:dyDescent="0.25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 x14ac:dyDescent="0.25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 x14ac:dyDescent="0.25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 x14ac:dyDescent="0.25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 x14ac:dyDescent="0.25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 x14ac:dyDescent="0.25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 x14ac:dyDescent="0.25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 x14ac:dyDescent="0.25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 x14ac:dyDescent="0.25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 x14ac:dyDescent="0.25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 x14ac:dyDescent="0.25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 x14ac:dyDescent="0.25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 x14ac:dyDescent="0.25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 x14ac:dyDescent="0.25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 x14ac:dyDescent="0.25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 x14ac:dyDescent="0.25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 x14ac:dyDescent="0.25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 x14ac:dyDescent="0.25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 x14ac:dyDescent="0.25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 x14ac:dyDescent="0.25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 x14ac:dyDescent="0.25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 x14ac:dyDescent="0.25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 x14ac:dyDescent="0.25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 x14ac:dyDescent="0.25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 x14ac:dyDescent="0.25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 x14ac:dyDescent="0.25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 x14ac:dyDescent="0.25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 x14ac:dyDescent="0.25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 x14ac:dyDescent="0.25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 x14ac:dyDescent="0.25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 x14ac:dyDescent="0.25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 x14ac:dyDescent="0.25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 x14ac:dyDescent="0.25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 x14ac:dyDescent="0.25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 x14ac:dyDescent="0.25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 x14ac:dyDescent="0.25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 x14ac:dyDescent="0.25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 x14ac:dyDescent="0.25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 x14ac:dyDescent="0.25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 x14ac:dyDescent="0.25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 x14ac:dyDescent="0.25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 x14ac:dyDescent="0.25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 x14ac:dyDescent="0.25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 x14ac:dyDescent="0.25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 x14ac:dyDescent="0.25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 x14ac:dyDescent="0.25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 x14ac:dyDescent="0.25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 x14ac:dyDescent="0.25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 x14ac:dyDescent="0.25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 x14ac:dyDescent="0.25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 x14ac:dyDescent="0.25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 x14ac:dyDescent="0.25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 x14ac:dyDescent="0.25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 x14ac:dyDescent="0.25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 x14ac:dyDescent="0.25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 x14ac:dyDescent="0.25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 x14ac:dyDescent="0.25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 x14ac:dyDescent="0.25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 x14ac:dyDescent="0.25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 x14ac:dyDescent="0.25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 x14ac:dyDescent="0.25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 x14ac:dyDescent="0.25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 x14ac:dyDescent="0.25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 x14ac:dyDescent="0.25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 x14ac:dyDescent="0.25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 x14ac:dyDescent="0.25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 x14ac:dyDescent="0.25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 x14ac:dyDescent="0.25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 x14ac:dyDescent="0.25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 x14ac:dyDescent="0.25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 x14ac:dyDescent="0.25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 x14ac:dyDescent="0.25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 x14ac:dyDescent="0.25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 x14ac:dyDescent="0.25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 x14ac:dyDescent="0.25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 x14ac:dyDescent="0.25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 x14ac:dyDescent="0.25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 x14ac:dyDescent="0.25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 x14ac:dyDescent="0.25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 x14ac:dyDescent="0.25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 x14ac:dyDescent="0.25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 x14ac:dyDescent="0.25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 x14ac:dyDescent="0.25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 x14ac:dyDescent="0.25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 x14ac:dyDescent="0.25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 x14ac:dyDescent="0.25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 x14ac:dyDescent="0.25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 x14ac:dyDescent="0.25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 x14ac:dyDescent="0.25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 x14ac:dyDescent="0.25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 x14ac:dyDescent="0.25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 x14ac:dyDescent="0.25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 x14ac:dyDescent="0.25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 x14ac:dyDescent="0.25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 x14ac:dyDescent="0.25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 x14ac:dyDescent="0.25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 x14ac:dyDescent="0.25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 x14ac:dyDescent="0.25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 x14ac:dyDescent="0.25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 x14ac:dyDescent="0.25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 x14ac:dyDescent="0.25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 x14ac:dyDescent="0.25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 x14ac:dyDescent="0.25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 x14ac:dyDescent="0.25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 x14ac:dyDescent="0.25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 x14ac:dyDescent="0.25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 x14ac:dyDescent="0.25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 x14ac:dyDescent="0.25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 x14ac:dyDescent="0.25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 x14ac:dyDescent="0.25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 x14ac:dyDescent="0.25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 x14ac:dyDescent="0.25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 x14ac:dyDescent="0.25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 x14ac:dyDescent="0.25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 x14ac:dyDescent="0.25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 x14ac:dyDescent="0.25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 x14ac:dyDescent="0.25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 x14ac:dyDescent="0.25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 x14ac:dyDescent="0.25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 x14ac:dyDescent="0.25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 x14ac:dyDescent="0.25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 x14ac:dyDescent="0.25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 x14ac:dyDescent="0.25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 x14ac:dyDescent="0.25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 x14ac:dyDescent="0.25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 x14ac:dyDescent="0.25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 x14ac:dyDescent="0.25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 x14ac:dyDescent="0.25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 x14ac:dyDescent="0.25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 x14ac:dyDescent="0.25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 x14ac:dyDescent="0.25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 x14ac:dyDescent="0.25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 x14ac:dyDescent="0.25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 x14ac:dyDescent="0.25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 x14ac:dyDescent="0.25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 x14ac:dyDescent="0.25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 x14ac:dyDescent="0.25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 x14ac:dyDescent="0.25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 x14ac:dyDescent="0.25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 x14ac:dyDescent="0.25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 x14ac:dyDescent="0.25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 x14ac:dyDescent="0.25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 x14ac:dyDescent="0.25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 x14ac:dyDescent="0.25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 x14ac:dyDescent="0.25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 x14ac:dyDescent="0.25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 x14ac:dyDescent="0.25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 x14ac:dyDescent="0.25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 x14ac:dyDescent="0.25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 x14ac:dyDescent="0.25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 x14ac:dyDescent="0.25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 x14ac:dyDescent="0.25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 x14ac:dyDescent="0.25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 x14ac:dyDescent="0.25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 x14ac:dyDescent="0.25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 x14ac:dyDescent="0.25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 x14ac:dyDescent="0.25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 x14ac:dyDescent="0.25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 x14ac:dyDescent="0.25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 x14ac:dyDescent="0.25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 x14ac:dyDescent="0.25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 x14ac:dyDescent="0.25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 x14ac:dyDescent="0.25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 x14ac:dyDescent="0.25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 x14ac:dyDescent="0.25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 x14ac:dyDescent="0.25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 x14ac:dyDescent="0.25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 x14ac:dyDescent="0.25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 x14ac:dyDescent="0.25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 x14ac:dyDescent="0.25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 x14ac:dyDescent="0.25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 x14ac:dyDescent="0.25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 x14ac:dyDescent="0.25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 x14ac:dyDescent="0.25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 x14ac:dyDescent="0.25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 x14ac:dyDescent="0.25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 x14ac:dyDescent="0.25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 x14ac:dyDescent="0.25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 x14ac:dyDescent="0.25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 x14ac:dyDescent="0.25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 x14ac:dyDescent="0.25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 x14ac:dyDescent="0.25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 x14ac:dyDescent="0.25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 x14ac:dyDescent="0.25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 x14ac:dyDescent="0.25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 x14ac:dyDescent="0.25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 x14ac:dyDescent="0.25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 x14ac:dyDescent="0.25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 x14ac:dyDescent="0.25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 x14ac:dyDescent="0.25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 x14ac:dyDescent="0.25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 x14ac:dyDescent="0.25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 x14ac:dyDescent="0.25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 x14ac:dyDescent="0.25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 x14ac:dyDescent="0.25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 x14ac:dyDescent="0.25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 x14ac:dyDescent="0.25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 x14ac:dyDescent="0.25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 x14ac:dyDescent="0.25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 x14ac:dyDescent="0.25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 x14ac:dyDescent="0.25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 x14ac:dyDescent="0.25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 x14ac:dyDescent="0.25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 x14ac:dyDescent="0.25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 x14ac:dyDescent="0.25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 x14ac:dyDescent="0.25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 x14ac:dyDescent="0.25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 x14ac:dyDescent="0.25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 x14ac:dyDescent="0.25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 x14ac:dyDescent="0.25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 x14ac:dyDescent="0.25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 x14ac:dyDescent="0.25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 x14ac:dyDescent="0.25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 x14ac:dyDescent="0.25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 x14ac:dyDescent="0.25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 x14ac:dyDescent="0.25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 x14ac:dyDescent="0.25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 x14ac:dyDescent="0.25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 x14ac:dyDescent="0.25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 x14ac:dyDescent="0.25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 x14ac:dyDescent="0.25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 x14ac:dyDescent="0.25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 x14ac:dyDescent="0.25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 x14ac:dyDescent="0.25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 x14ac:dyDescent="0.25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 x14ac:dyDescent="0.25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 x14ac:dyDescent="0.25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 x14ac:dyDescent="0.25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 x14ac:dyDescent="0.25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 x14ac:dyDescent="0.25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 x14ac:dyDescent="0.25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 x14ac:dyDescent="0.25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 x14ac:dyDescent="0.25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 x14ac:dyDescent="0.25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 x14ac:dyDescent="0.25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 x14ac:dyDescent="0.25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 x14ac:dyDescent="0.25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 x14ac:dyDescent="0.25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 x14ac:dyDescent="0.25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 x14ac:dyDescent="0.25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 x14ac:dyDescent="0.25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 x14ac:dyDescent="0.25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 x14ac:dyDescent="0.25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 x14ac:dyDescent="0.25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 x14ac:dyDescent="0.25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 x14ac:dyDescent="0.25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 x14ac:dyDescent="0.25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 x14ac:dyDescent="0.25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 x14ac:dyDescent="0.25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 x14ac:dyDescent="0.25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 x14ac:dyDescent="0.25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 x14ac:dyDescent="0.25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 x14ac:dyDescent="0.25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 x14ac:dyDescent="0.25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 x14ac:dyDescent="0.25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 x14ac:dyDescent="0.25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 x14ac:dyDescent="0.25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 x14ac:dyDescent="0.25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 x14ac:dyDescent="0.25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 x14ac:dyDescent="0.25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 x14ac:dyDescent="0.25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 x14ac:dyDescent="0.25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 x14ac:dyDescent="0.25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 x14ac:dyDescent="0.25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 x14ac:dyDescent="0.25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 x14ac:dyDescent="0.25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 x14ac:dyDescent="0.25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 x14ac:dyDescent="0.25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 x14ac:dyDescent="0.25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 x14ac:dyDescent="0.25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 x14ac:dyDescent="0.25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 x14ac:dyDescent="0.25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 x14ac:dyDescent="0.25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 x14ac:dyDescent="0.25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 x14ac:dyDescent="0.25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 x14ac:dyDescent="0.25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 x14ac:dyDescent="0.25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 x14ac:dyDescent="0.25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 x14ac:dyDescent="0.25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 x14ac:dyDescent="0.25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 x14ac:dyDescent="0.25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 x14ac:dyDescent="0.25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 x14ac:dyDescent="0.25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 x14ac:dyDescent="0.25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 x14ac:dyDescent="0.25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 x14ac:dyDescent="0.25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 x14ac:dyDescent="0.25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 x14ac:dyDescent="0.25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 x14ac:dyDescent="0.25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 x14ac:dyDescent="0.25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 x14ac:dyDescent="0.25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 x14ac:dyDescent="0.25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 x14ac:dyDescent="0.25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 x14ac:dyDescent="0.25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 x14ac:dyDescent="0.25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 x14ac:dyDescent="0.25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 x14ac:dyDescent="0.25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 x14ac:dyDescent="0.25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 x14ac:dyDescent="0.25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 x14ac:dyDescent="0.25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 x14ac:dyDescent="0.25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 x14ac:dyDescent="0.25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 x14ac:dyDescent="0.25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 x14ac:dyDescent="0.25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 x14ac:dyDescent="0.25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 x14ac:dyDescent="0.25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 x14ac:dyDescent="0.25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 x14ac:dyDescent="0.25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 x14ac:dyDescent="0.25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 x14ac:dyDescent="0.25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 x14ac:dyDescent="0.25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 x14ac:dyDescent="0.25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 x14ac:dyDescent="0.25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 x14ac:dyDescent="0.25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 x14ac:dyDescent="0.25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 x14ac:dyDescent="0.25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 x14ac:dyDescent="0.25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 x14ac:dyDescent="0.25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 x14ac:dyDescent="0.25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 x14ac:dyDescent="0.25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 x14ac:dyDescent="0.25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 x14ac:dyDescent="0.25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 x14ac:dyDescent="0.25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 x14ac:dyDescent="0.25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 x14ac:dyDescent="0.25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 x14ac:dyDescent="0.25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 x14ac:dyDescent="0.25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 x14ac:dyDescent="0.25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 x14ac:dyDescent="0.25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 x14ac:dyDescent="0.25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 x14ac:dyDescent="0.25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 x14ac:dyDescent="0.25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 x14ac:dyDescent="0.25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 x14ac:dyDescent="0.25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 x14ac:dyDescent="0.25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 x14ac:dyDescent="0.25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 x14ac:dyDescent="0.25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 x14ac:dyDescent="0.25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 x14ac:dyDescent="0.25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 x14ac:dyDescent="0.25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 x14ac:dyDescent="0.25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 x14ac:dyDescent="0.25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 x14ac:dyDescent="0.25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 x14ac:dyDescent="0.25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 x14ac:dyDescent="0.25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 x14ac:dyDescent="0.25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 x14ac:dyDescent="0.25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 x14ac:dyDescent="0.25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 x14ac:dyDescent="0.25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 x14ac:dyDescent="0.25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 x14ac:dyDescent="0.25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 x14ac:dyDescent="0.25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 x14ac:dyDescent="0.25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 x14ac:dyDescent="0.25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 x14ac:dyDescent="0.25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 x14ac:dyDescent="0.25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 x14ac:dyDescent="0.25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 x14ac:dyDescent="0.25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 x14ac:dyDescent="0.25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 x14ac:dyDescent="0.25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 x14ac:dyDescent="0.25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 x14ac:dyDescent="0.25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 x14ac:dyDescent="0.25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 x14ac:dyDescent="0.25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 x14ac:dyDescent="0.25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 x14ac:dyDescent="0.25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 x14ac:dyDescent="0.25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 x14ac:dyDescent="0.25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 x14ac:dyDescent="0.25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 x14ac:dyDescent="0.25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 x14ac:dyDescent="0.25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 x14ac:dyDescent="0.25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 x14ac:dyDescent="0.25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 x14ac:dyDescent="0.25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 x14ac:dyDescent="0.25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 x14ac:dyDescent="0.25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 x14ac:dyDescent="0.25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 x14ac:dyDescent="0.25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 x14ac:dyDescent="0.25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 x14ac:dyDescent="0.25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 x14ac:dyDescent="0.25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 x14ac:dyDescent="0.25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 x14ac:dyDescent="0.25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 x14ac:dyDescent="0.25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 x14ac:dyDescent="0.25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 x14ac:dyDescent="0.25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 x14ac:dyDescent="0.25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 x14ac:dyDescent="0.25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 x14ac:dyDescent="0.25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 x14ac:dyDescent="0.25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 x14ac:dyDescent="0.25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 x14ac:dyDescent="0.25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 x14ac:dyDescent="0.25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 x14ac:dyDescent="0.25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 x14ac:dyDescent="0.25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 x14ac:dyDescent="0.25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 x14ac:dyDescent="0.25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 x14ac:dyDescent="0.25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 x14ac:dyDescent="0.25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 x14ac:dyDescent="0.25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 x14ac:dyDescent="0.25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 x14ac:dyDescent="0.25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 x14ac:dyDescent="0.25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 x14ac:dyDescent="0.25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 x14ac:dyDescent="0.25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 x14ac:dyDescent="0.25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 x14ac:dyDescent="0.25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 x14ac:dyDescent="0.25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 x14ac:dyDescent="0.25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 x14ac:dyDescent="0.25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 x14ac:dyDescent="0.25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 x14ac:dyDescent="0.25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 x14ac:dyDescent="0.25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 x14ac:dyDescent="0.25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 x14ac:dyDescent="0.25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 x14ac:dyDescent="0.25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 x14ac:dyDescent="0.25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 x14ac:dyDescent="0.25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 x14ac:dyDescent="0.25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 x14ac:dyDescent="0.25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 x14ac:dyDescent="0.25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 x14ac:dyDescent="0.25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 x14ac:dyDescent="0.25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 x14ac:dyDescent="0.25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 x14ac:dyDescent="0.25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 x14ac:dyDescent="0.25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 x14ac:dyDescent="0.25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 x14ac:dyDescent="0.25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 x14ac:dyDescent="0.25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 x14ac:dyDescent="0.25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 x14ac:dyDescent="0.25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 x14ac:dyDescent="0.25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 x14ac:dyDescent="0.25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 x14ac:dyDescent="0.25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 x14ac:dyDescent="0.25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 x14ac:dyDescent="0.25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 x14ac:dyDescent="0.25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 x14ac:dyDescent="0.25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 x14ac:dyDescent="0.25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 x14ac:dyDescent="0.25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 x14ac:dyDescent="0.25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 x14ac:dyDescent="0.25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 x14ac:dyDescent="0.25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 x14ac:dyDescent="0.25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 x14ac:dyDescent="0.25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 x14ac:dyDescent="0.25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 x14ac:dyDescent="0.25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 x14ac:dyDescent="0.25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 x14ac:dyDescent="0.25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 x14ac:dyDescent="0.25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 x14ac:dyDescent="0.25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 x14ac:dyDescent="0.25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 x14ac:dyDescent="0.25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 x14ac:dyDescent="0.25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 x14ac:dyDescent="0.25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 x14ac:dyDescent="0.25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 x14ac:dyDescent="0.25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 x14ac:dyDescent="0.25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 x14ac:dyDescent="0.25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 x14ac:dyDescent="0.25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 x14ac:dyDescent="0.25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 x14ac:dyDescent="0.25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 x14ac:dyDescent="0.25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 x14ac:dyDescent="0.25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 x14ac:dyDescent="0.25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 x14ac:dyDescent="0.25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 x14ac:dyDescent="0.25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 x14ac:dyDescent="0.25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 x14ac:dyDescent="0.25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 x14ac:dyDescent="0.25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 x14ac:dyDescent="0.25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 x14ac:dyDescent="0.25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 x14ac:dyDescent="0.25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 x14ac:dyDescent="0.25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 x14ac:dyDescent="0.25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 x14ac:dyDescent="0.25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 x14ac:dyDescent="0.25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 x14ac:dyDescent="0.25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 x14ac:dyDescent="0.25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 x14ac:dyDescent="0.25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 x14ac:dyDescent="0.25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 x14ac:dyDescent="0.25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 x14ac:dyDescent="0.25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 x14ac:dyDescent="0.25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 x14ac:dyDescent="0.25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 x14ac:dyDescent="0.25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 x14ac:dyDescent="0.25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 x14ac:dyDescent="0.25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 x14ac:dyDescent="0.25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 x14ac:dyDescent="0.25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 x14ac:dyDescent="0.25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 x14ac:dyDescent="0.25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 x14ac:dyDescent="0.25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 x14ac:dyDescent="0.25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 x14ac:dyDescent="0.25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 x14ac:dyDescent="0.25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 x14ac:dyDescent="0.25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 x14ac:dyDescent="0.25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 x14ac:dyDescent="0.25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 x14ac:dyDescent="0.25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 x14ac:dyDescent="0.25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 x14ac:dyDescent="0.25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 x14ac:dyDescent="0.25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 x14ac:dyDescent="0.25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 x14ac:dyDescent="0.25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 x14ac:dyDescent="0.25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 x14ac:dyDescent="0.25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 x14ac:dyDescent="0.25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 x14ac:dyDescent="0.25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 x14ac:dyDescent="0.25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 x14ac:dyDescent="0.25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 x14ac:dyDescent="0.25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 x14ac:dyDescent="0.25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 x14ac:dyDescent="0.25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 x14ac:dyDescent="0.25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 x14ac:dyDescent="0.25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 x14ac:dyDescent="0.25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 x14ac:dyDescent="0.25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 x14ac:dyDescent="0.25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 x14ac:dyDescent="0.25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 x14ac:dyDescent="0.25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 x14ac:dyDescent="0.25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 x14ac:dyDescent="0.25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 x14ac:dyDescent="0.25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 x14ac:dyDescent="0.25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 x14ac:dyDescent="0.25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 x14ac:dyDescent="0.25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 x14ac:dyDescent="0.25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 x14ac:dyDescent="0.25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 x14ac:dyDescent="0.25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 x14ac:dyDescent="0.25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 x14ac:dyDescent="0.25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 x14ac:dyDescent="0.25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 x14ac:dyDescent="0.25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 x14ac:dyDescent="0.25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 x14ac:dyDescent="0.25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 x14ac:dyDescent="0.25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 x14ac:dyDescent="0.25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 x14ac:dyDescent="0.25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 x14ac:dyDescent="0.25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 x14ac:dyDescent="0.25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 x14ac:dyDescent="0.25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 x14ac:dyDescent="0.25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 x14ac:dyDescent="0.25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 x14ac:dyDescent="0.25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 x14ac:dyDescent="0.25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 x14ac:dyDescent="0.25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 x14ac:dyDescent="0.25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 x14ac:dyDescent="0.25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 x14ac:dyDescent="0.25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 x14ac:dyDescent="0.25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 x14ac:dyDescent="0.25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 x14ac:dyDescent="0.25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 x14ac:dyDescent="0.25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 x14ac:dyDescent="0.25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 x14ac:dyDescent="0.25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 x14ac:dyDescent="0.25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 x14ac:dyDescent="0.25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 x14ac:dyDescent="0.25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 x14ac:dyDescent="0.25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 x14ac:dyDescent="0.25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 x14ac:dyDescent="0.25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 x14ac:dyDescent="0.25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 x14ac:dyDescent="0.25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 x14ac:dyDescent="0.25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 x14ac:dyDescent="0.25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 x14ac:dyDescent="0.25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 x14ac:dyDescent="0.25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 x14ac:dyDescent="0.25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 x14ac:dyDescent="0.25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 x14ac:dyDescent="0.25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 x14ac:dyDescent="0.25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 x14ac:dyDescent="0.25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 x14ac:dyDescent="0.25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 x14ac:dyDescent="0.25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 x14ac:dyDescent="0.25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 x14ac:dyDescent="0.25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 x14ac:dyDescent="0.25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 x14ac:dyDescent="0.25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 x14ac:dyDescent="0.25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 x14ac:dyDescent="0.25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 x14ac:dyDescent="0.25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 x14ac:dyDescent="0.25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 x14ac:dyDescent="0.25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 x14ac:dyDescent="0.25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 x14ac:dyDescent="0.25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 x14ac:dyDescent="0.25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 x14ac:dyDescent="0.25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 x14ac:dyDescent="0.25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 x14ac:dyDescent="0.25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 x14ac:dyDescent="0.25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 x14ac:dyDescent="0.25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 x14ac:dyDescent="0.25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 x14ac:dyDescent="0.25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 x14ac:dyDescent="0.25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 x14ac:dyDescent="0.25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 x14ac:dyDescent="0.25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 x14ac:dyDescent="0.25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 x14ac:dyDescent="0.25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 x14ac:dyDescent="0.25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 x14ac:dyDescent="0.25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 x14ac:dyDescent="0.25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 x14ac:dyDescent="0.25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 x14ac:dyDescent="0.25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 x14ac:dyDescent="0.25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 x14ac:dyDescent="0.25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 x14ac:dyDescent="0.25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 x14ac:dyDescent="0.25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 x14ac:dyDescent="0.25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 x14ac:dyDescent="0.25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 x14ac:dyDescent="0.25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 x14ac:dyDescent="0.25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 x14ac:dyDescent="0.25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 x14ac:dyDescent="0.25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 x14ac:dyDescent="0.25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 x14ac:dyDescent="0.25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 x14ac:dyDescent="0.25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 x14ac:dyDescent="0.25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 x14ac:dyDescent="0.25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 x14ac:dyDescent="0.25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 x14ac:dyDescent="0.25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 x14ac:dyDescent="0.25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 x14ac:dyDescent="0.25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 x14ac:dyDescent="0.25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 x14ac:dyDescent="0.25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 x14ac:dyDescent="0.25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 x14ac:dyDescent="0.25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 x14ac:dyDescent="0.25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 x14ac:dyDescent="0.25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 x14ac:dyDescent="0.25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 x14ac:dyDescent="0.25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 x14ac:dyDescent="0.25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 x14ac:dyDescent="0.25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 x14ac:dyDescent="0.25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 x14ac:dyDescent="0.25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 x14ac:dyDescent="0.25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 x14ac:dyDescent="0.25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 x14ac:dyDescent="0.25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 x14ac:dyDescent="0.25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 x14ac:dyDescent="0.25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 x14ac:dyDescent="0.25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 x14ac:dyDescent="0.25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 x14ac:dyDescent="0.25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 x14ac:dyDescent="0.25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 x14ac:dyDescent="0.25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 x14ac:dyDescent="0.25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 x14ac:dyDescent="0.25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 x14ac:dyDescent="0.25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 x14ac:dyDescent="0.25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 x14ac:dyDescent="0.25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 x14ac:dyDescent="0.25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 x14ac:dyDescent="0.25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 x14ac:dyDescent="0.25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 x14ac:dyDescent="0.25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 x14ac:dyDescent="0.25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 x14ac:dyDescent="0.25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 x14ac:dyDescent="0.25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 x14ac:dyDescent="0.25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 x14ac:dyDescent="0.25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 x14ac:dyDescent="0.25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 x14ac:dyDescent="0.25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 x14ac:dyDescent="0.25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 x14ac:dyDescent="0.25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 x14ac:dyDescent="0.25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 x14ac:dyDescent="0.25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 x14ac:dyDescent="0.25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 x14ac:dyDescent="0.25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 x14ac:dyDescent="0.25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 x14ac:dyDescent="0.25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 x14ac:dyDescent="0.25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 x14ac:dyDescent="0.25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 x14ac:dyDescent="0.25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 x14ac:dyDescent="0.25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 x14ac:dyDescent="0.25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 x14ac:dyDescent="0.25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 x14ac:dyDescent="0.25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 x14ac:dyDescent="0.25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 x14ac:dyDescent="0.25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 x14ac:dyDescent="0.25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 x14ac:dyDescent="0.25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 x14ac:dyDescent="0.25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 x14ac:dyDescent="0.25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 x14ac:dyDescent="0.25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 x14ac:dyDescent="0.25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 x14ac:dyDescent="0.25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 x14ac:dyDescent="0.25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 x14ac:dyDescent="0.25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 x14ac:dyDescent="0.25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 x14ac:dyDescent="0.25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 x14ac:dyDescent="0.25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 x14ac:dyDescent="0.25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 x14ac:dyDescent="0.25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 x14ac:dyDescent="0.25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 x14ac:dyDescent="0.25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 x14ac:dyDescent="0.25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 x14ac:dyDescent="0.25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 x14ac:dyDescent="0.25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 x14ac:dyDescent="0.25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 x14ac:dyDescent="0.25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 x14ac:dyDescent="0.25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 x14ac:dyDescent="0.25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 x14ac:dyDescent="0.25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 x14ac:dyDescent="0.25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 x14ac:dyDescent="0.25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 x14ac:dyDescent="0.25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 x14ac:dyDescent="0.25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 x14ac:dyDescent="0.25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 x14ac:dyDescent="0.25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 x14ac:dyDescent="0.25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 x14ac:dyDescent="0.25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 x14ac:dyDescent="0.25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 x14ac:dyDescent="0.25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 x14ac:dyDescent="0.25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 x14ac:dyDescent="0.25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 x14ac:dyDescent="0.25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 x14ac:dyDescent="0.25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 x14ac:dyDescent="0.25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 x14ac:dyDescent="0.25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 x14ac:dyDescent="0.25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 x14ac:dyDescent="0.25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 x14ac:dyDescent="0.25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 x14ac:dyDescent="0.25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 x14ac:dyDescent="0.25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 x14ac:dyDescent="0.25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 x14ac:dyDescent="0.25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 x14ac:dyDescent="0.25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 x14ac:dyDescent="0.25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 x14ac:dyDescent="0.25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 x14ac:dyDescent="0.25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 x14ac:dyDescent="0.25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 x14ac:dyDescent="0.25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 x14ac:dyDescent="0.25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 x14ac:dyDescent="0.25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 x14ac:dyDescent="0.25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 x14ac:dyDescent="0.25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 x14ac:dyDescent="0.25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 x14ac:dyDescent="0.25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 x14ac:dyDescent="0.25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 x14ac:dyDescent="0.25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 x14ac:dyDescent="0.25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 x14ac:dyDescent="0.25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 x14ac:dyDescent="0.25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 x14ac:dyDescent="0.25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 x14ac:dyDescent="0.25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 x14ac:dyDescent="0.25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 x14ac:dyDescent="0.25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 x14ac:dyDescent="0.25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 x14ac:dyDescent="0.25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 x14ac:dyDescent="0.25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 x14ac:dyDescent="0.25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 x14ac:dyDescent="0.25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 x14ac:dyDescent="0.25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 x14ac:dyDescent="0.25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 x14ac:dyDescent="0.25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 x14ac:dyDescent="0.25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 x14ac:dyDescent="0.25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 x14ac:dyDescent="0.25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 x14ac:dyDescent="0.25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 x14ac:dyDescent="0.25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 x14ac:dyDescent="0.25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 x14ac:dyDescent="0.25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 x14ac:dyDescent="0.25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 x14ac:dyDescent="0.25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 x14ac:dyDescent="0.25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 x14ac:dyDescent="0.25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 x14ac:dyDescent="0.25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 x14ac:dyDescent="0.25">
      <c r="G1076" s="91"/>
    </row>
    <row r="1077" spans="1:10" ht="10.5" customHeight="1" x14ac:dyDescent="0.25">
      <c r="G1077" s="91"/>
    </row>
    <row r="1078" spans="1:10" ht="10.5" customHeight="1" x14ac:dyDescent="0.25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51" customWidth="1"/>
    <col min="3" max="3" width="3.7109375" style="151" customWidth="1"/>
    <col min="4" max="4" width="10.7109375" style="151" customWidth="1"/>
    <col min="5" max="5" width="12.7109375" style="151" customWidth="1"/>
    <col min="6" max="6" width="10.7109375" style="151" customWidth="1"/>
    <col min="7" max="7" width="6.7109375" style="151" customWidth="1"/>
    <col min="8" max="12" width="5.7109375" style="151" customWidth="1"/>
    <col min="13" max="13" width="2.7109375" style="151" customWidth="1"/>
    <col min="14" max="19" width="5.7109375" style="151" customWidth="1"/>
    <col min="20" max="20" width="38.7109375" style="151" customWidth="1"/>
  </cols>
  <sheetData>
    <row r="2" spans="1:20" ht="10.5" customHeight="1" x14ac:dyDescent="0.25">
      <c r="A2" s="192" t="s">
        <v>642</v>
      </c>
      <c r="B2" s="192"/>
    </row>
    <row r="3" spans="1:20" s="152" customFormat="1" ht="12" customHeight="1" x14ac:dyDescent="0.15">
      <c r="C3" s="137" t="s">
        <v>643</v>
      </c>
      <c r="D3" s="119" t="str">
        <f>"1.2."&amp;N3</f>
        <v>1.2.TBD</v>
      </c>
      <c r="E3" s="141"/>
      <c r="F3" s="138" t="s">
        <v>139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644</v>
      </c>
      <c r="O3" s="135"/>
      <c r="P3" s="135"/>
      <c r="Q3" s="135"/>
      <c r="R3" s="135"/>
      <c r="S3" s="136"/>
      <c r="T3" s="136" t="s">
        <v>645</v>
      </c>
    </row>
    <row r="5" spans="1:20" ht="10.5" customHeight="1" x14ac:dyDescent="0.25">
      <c r="A5" s="192" t="s">
        <v>646</v>
      </c>
      <c r="B5" s="192"/>
    </row>
    <row r="6" spans="1:20" s="152" customFormat="1" ht="12" customHeight="1" x14ac:dyDescent="0.15">
      <c r="C6" s="137" t="s">
        <v>643</v>
      </c>
      <c r="D6" s="119" t="str">
        <f>"1.3."&amp;N6</f>
        <v>1.3.TBD</v>
      </c>
      <c r="E6" s="141"/>
      <c r="F6" s="138" t="s">
        <v>139</v>
      </c>
      <c r="G6" s="138" t="s">
        <v>150</v>
      </c>
      <c r="H6" s="61">
        <f>SUM(I6:L6)</f>
        <v>0</v>
      </c>
      <c r="I6" s="71"/>
      <c r="J6" s="71"/>
      <c r="K6" s="71"/>
      <c r="L6" s="71"/>
      <c r="N6" s="136" t="s">
        <v>644</v>
      </c>
      <c r="O6" s="135"/>
      <c r="P6" s="135"/>
      <c r="Q6" s="135"/>
      <c r="R6" s="135"/>
      <c r="S6" s="136"/>
      <c r="T6" s="136" t="s">
        <v>647</v>
      </c>
    </row>
    <row r="8" spans="1:20" ht="10.5" customHeight="1" x14ac:dyDescent="0.25">
      <c r="A8" s="192" t="s">
        <v>648</v>
      </c>
      <c r="B8" s="192"/>
    </row>
    <row r="9" spans="1:20" s="152" customFormat="1" ht="12" customHeight="1" x14ac:dyDescent="0.15">
      <c r="C9" s="137" t="s">
        <v>643</v>
      </c>
      <c r="D9" s="119" t="str">
        <f>"1.4."&amp;N9</f>
        <v>1.4.TBD</v>
      </c>
      <c r="E9" s="141"/>
      <c r="F9" s="138" t="s">
        <v>139</v>
      </c>
      <c r="G9" s="138" t="s">
        <v>154</v>
      </c>
      <c r="H9" s="61">
        <f>SUM(I9:L9)</f>
        <v>0</v>
      </c>
      <c r="I9" s="71"/>
      <c r="J9" s="71"/>
      <c r="K9" s="71"/>
      <c r="L9" s="71"/>
      <c r="N9" s="136" t="s">
        <v>644</v>
      </c>
      <c r="O9" s="135"/>
      <c r="P9" s="135"/>
      <c r="Q9" s="135"/>
      <c r="R9" s="135"/>
      <c r="S9" s="136"/>
      <c r="T9" s="136" t="s">
        <v>649</v>
      </c>
    </row>
    <row r="11" spans="1:20" ht="10.5" customHeight="1" x14ac:dyDescent="0.25">
      <c r="A11" s="192" t="s">
        <v>650</v>
      </c>
      <c r="B11" s="192"/>
    </row>
    <row r="12" spans="1:20" s="152" customFormat="1" ht="12" customHeight="1" x14ac:dyDescent="0.15">
      <c r="C12" s="137" t="s">
        <v>643</v>
      </c>
      <c r="D12" s="119" t="str">
        <f>"4.3."&amp;N12</f>
        <v>4.3.TBD</v>
      </c>
      <c r="E12" s="141"/>
      <c r="F12" s="138" t="s">
        <v>139</v>
      </c>
      <c r="G12" s="138" t="s">
        <v>191</v>
      </c>
      <c r="H12" s="61">
        <f>SUM(I12:L12)</f>
        <v>0</v>
      </c>
      <c r="I12" s="71"/>
      <c r="J12" s="71"/>
      <c r="K12" s="71"/>
      <c r="L12" s="71"/>
      <c r="N12" s="136" t="s">
        <v>644</v>
      </c>
      <c r="O12" s="135"/>
      <c r="P12" s="135"/>
      <c r="Q12" s="135"/>
      <c r="R12" s="135"/>
      <c r="S12" s="136"/>
      <c r="T12" s="136" t="s">
        <v>651</v>
      </c>
    </row>
    <row r="14" spans="1:20" ht="10.5" customHeight="1" x14ac:dyDescent="0.25">
      <c r="A14" s="192" t="s">
        <v>652</v>
      </c>
      <c r="B14" s="192"/>
    </row>
    <row r="15" spans="1:20" s="152" customFormat="1" ht="12" customHeight="1" x14ac:dyDescent="0.15">
      <c r="C15" s="137" t="s">
        <v>643</v>
      </c>
      <c r="D15" s="119" t="str">
        <f>"12.2."&amp;N15</f>
        <v>12.2.TBD</v>
      </c>
      <c r="E15" s="141"/>
      <c r="F15" s="140" t="s">
        <v>222</v>
      </c>
      <c r="G15" s="140" t="s">
        <v>227</v>
      </c>
      <c r="H15" s="61">
        <f>SUM(I15:L15)</f>
        <v>0</v>
      </c>
      <c r="I15" s="71"/>
      <c r="J15" s="71"/>
      <c r="K15" s="71"/>
      <c r="L15" s="71"/>
      <c r="N15" s="136" t="s">
        <v>644</v>
      </c>
      <c r="O15" s="135"/>
      <c r="P15" s="135"/>
      <c r="Q15" s="135"/>
      <c r="R15" s="135"/>
      <c r="S15" s="136"/>
      <c r="T15" s="136" t="s">
        <v>653</v>
      </c>
    </row>
    <row r="17" spans="1:20" ht="10.5" customHeight="1" x14ac:dyDescent="0.25">
      <c r="A17" s="192" t="s">
        <v>654</v>
      </c>
      <c r="B17" s="192"/>
    </row>
    <row r="18" spans="1:20" s="152" customFormat="1" ht="12" customHeight="1" x14ac:dyDescent="0.15">
      <c r="C18" s="137" t="s">
        <v>643</v>
      </c>
      <c r="D18" s="119" t="str">
        <f>"12.3."&amp;N18</f>
        <v>12.3.TBD</v>
      </c>
      <c r="E18" s="141"/>
      <c r="F18" s="140" t="s">
        <v>222</v>
      </c>
      <c r="G18" s="140" t="s">
        <v>230</v>
      </c>
      <c r="H18" s="61">
        <f>SUM(I18:L18)</f>
        <v>0</v>
      </c>
      <c r="I18" s="71"/>
      <c r="J18" s="71"/>
      <c r="K18" s="71"/>
      <c r="L18" s="71"/>
      <c r="N18" s="136" t="s">
        <v>644</v>
      </c>
      <c r="O18" s="135"/>
      <c r="P18" s="135"/>
      <c r="Q18" s="135"/>
      <c r="R18" s="135"/>
      <c r="S18" s="136"/>
      <c r="T18" s="136" t="s">
        <v>655</v>
      </c>
    </row>
    <row r="20" spans="1:20" ht="10.5" customHeight="1" x14ac:dyDescent="0.25">
      <c r="A20" s="192" t="s">
        <v>656</v>
      </c>
      <c r="B20" s="192"/>
    </row>
    <row r="21" spans="1:20" s="152" customFormat="1" ht="12" customHeight="1" x14ac:dyDescent="0.15">
      <c r="C21" s="137" t="s">
        <v>643</v>
      </c>
      <c r="D21" s="119" t="str">
        <f>"12.4."&amp;N21</f>
        <v>12.4.TBD</v>
      </c>
      <c r="E21" s="141"/>
      <c r="F21" s="140" t="s">
        <v>222</v>
      </c>
      <c r="G21" s="140" t="s">
        <v>233</v>
      </c>
      <c r="H21" s="61">
        <f>SUM(I21:L21)</f>
        <v>0</v>
      </c>
      <c r="I21" s="71"/>
      <c r="J21" s="71"/>
      <c r="K21" s="71"/>
      <c r="L21" s="71"/>
      <c r="N21" s="136" t="s">
        <v>644</v>
      </c>
      <c r="O21" s="135"/>
      <c r="P21" s="135"/>
      <c r="Q21" s="135"/>
      <c r="R21" s="135"/>
      <c r="S21" s="136"/>
      <c r="T21" s="136" t="s">
        <v>657</v>
      </c>
    </row>
    <row r="23" spans="1:20" ht="10.5" customHeight="1" x14ac:dyDescent="0.25">
      <c r="A23" s="192" t="s">
        <v>658</v>
      </c>
      <c r="B23" s="192"/>
    </row>
    <row r="24" spans="1:20" s="152" customFormat="1" ht="12" customHeight="1" x14ac:dyDescent="0.15">
      <c r="C24" s="137" t="s">
        <v>643</v>
      </c>
      <c r="D24" s="119" t="str">
        <f>"15.3."&amp;N24</f>
        <v>15.3.TBD</v>
      </c>
      <c r="E24" s="141"/>
      <c r="F24" s="140" t="s">
        <v>222</v>
      </c>
      <c r="G24" s="140" t="s">
        <v>260</v>
      </c>
      <c r="H24" s="61">
        <f>SUM(I24:L24)</f>
        <v>0</v>
      </c>
      <c r="I24" s="71"/>
      <c r="J24" s="71"/>
      <c r="K24" s="71"/>
      <c r="L24" s="71"/>
      <c r="N24" s="136" t="s">
        <v>644</v>
      </c>
      <c r="O24" s="135"/>
      <c r="P24" s="135"/>
      <c r="Q24" s="135"/>
      <c r="R24" s="135"/>
      <c r="S24" s="136"/>
      <c r="T24" s="136" t="s">
        <v>659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51"/>
    <col min="2" max="2" width="34.140625" style="151" customWidth="1"/>
    <col min="3" max="3" width="35.7109375" style="151" customWidth="1"/>
  </cols>
  <sheetData>
    <row r="1" spans="2:5" ht="11.25" customHeight="1" x14ac:dyDescent="0.25">
      <c r="B1" s="153" t="s">
        <v>660</v>
      </c>
      <c r="C1" s="153" t="s">
        <v>661</v>
      </c>
    </row>
    <row r="2" spans="2:5" ht="11.25" customHeight="1" x14ac:dyDescent="0.25">
      <c r="B2" s="51" t="s">
        <v>662</v>
      </c>
      <c r="C2" s="51" t="s">
        <v>663</v>
      </c>
      <c r="D2" t="s">
        <v>664</v>
      </c>
      <c r="E2" t="s">
        <v>665</v>
      </c>
    </row>
    <row r="3" spans="2:5" ht="10.5" customHeight="1" x14ac:dyDescent="0.25">
      <c r="B3" s="2" t="s">
        <v>666</v>
      </c>
      <c r="C3" s="2" t="s">
        <v>667</v>
      </c>
      <c r="D3">
        <v>2023</v>
      </c>
      <c r="E3" t="s">
        <v>668</v>
      </c>
    </row>
    <row r="4" spans="2:5" ht="10.5" customHeight="1" x14ac:dyDescent="0.25">
      <c r="B4" s="2" t="s">
        <v>669</v>
      </c>
      <c r="C4" s="2" t="s">
        <v>670</v>
      </c>
      <c r="D4">
        <v>2023</v>
      </c>
      <c r="E4" t="s">
        <v>668</v>
      </c>
    </row>
    <row r="5" spans="2:5" ht="10.5" customHeight="1" x14ac:dyDescent="0.25">
      <c r="B5" s="2" t="s">
        <v>671</v>
      </c>
      <c r="C5" s="2" t="s">
        <v>672</v>
      </c>
      <c r="D5">
        <v>2023</v>
      </c>
      <c r="E5" t="s">
        <v>668</v>
      </c>
    </row>
    <row r="6" spans="2:5" ht="10.5" customHeight="1" x14ac:dyDescent="0.25">
      <c r="B6" s="2" t="s">
        <v>673</v>
      </c>
      <c r="C6" s="2" t="s">
        <v>674</v>
      </c>
      <c r="D6">
        <v>2023</v>
      </c>
      <c r="E6" t="s">
        <v>668</v>
      </c>
    </row>
    <row r="7" spans="2:5" ht="10.5" customHeight="1" x14ac:dyDescent="0.25">
      <c r="B7" s="2" t="s">
        <v>675</v>
      </c>
      <c r="C7" s="2" t="s">
        <v>676</v>
      </c>
      <c r="D7">
        <v>2023</v>
      </c>
      <c r="E7" t="s">
        <v>668</v>
      </c>
    </row>
    <row r="8" spans="2:5" ht="10.5" customHeight="1" x14ac:dyDescent="0.25">
      <c r="B8" s="2" t="s">
        <v>677</v>
      </c>
      <c r="C8" s="2" t="s">
        <v>678</v>
      </c>
      <c r="D8">
        <v>2023</v>
      </c>
      <c r="E8" t="s">
        <v>668</v>
      </c>
    </row>
    <row r="9" spans="2:5" ht="10.5" customHeight="1" x14ac:dyDescent="0.25">
      <c r="B9" s="2" t="s">
        <v>679</v>
      </c>
      <c r="C9" s="2" t="s">
        <v>680</v>
      </c>
      <c r="D9">
        <v>2023</v>
      </c>
      <c r="E9" t="s">
        <v>668</v>
      </c>
    </row>
    <row r="10" spans="2:5" ht="10.5" customHeight="1" x14ac:dyDescent="0.25">
      <c r="B10" s="2" t="s">
        <v>681</v>
      </c>
      <c r="C10" s="2" t="s">
        <v>682</v>
      </c>
      <c r="D10">
        <v>2023</v>
      </c>
      <c r="E10" t="s">
        <v>668</v>
      </c>
    </row>
    <row r="11" spans="2:5" ht="10.5" customHeight="1" x14ac:dyDescent="0.25">
      <c r="B11" s="2" t="s">
        <v>683</v>
      </c>
      <c r="C11" s="2" t="s">
        <v>684</v>
      </c>
      <c r="D11">
        <v>2023</v>
      </c>
      <c r="E11" t="s">
        <v>668</v>
      </c>
    </row>
    <row r="12" spans="2:5" ht="10.5" customHeight="1" x14ac:dyDescent="0.25">
      <c r="B12" s="2" t="s">
        <v>685</v>
      </c>
      <c r="C12" s="2" t="s">
        <v>686</v>
      </c>
      <c r="D12">
        <v>2023</v>
      </c>
      <c r="E12" t="s">
        <v>668</v>
      </c>
    </row>
    <row r="13" spans="2:5" ht="10.5" customHeight="1" x14ac:dyDescent="0.25">
      <c r="B13" s="2" t="s">
        <v>687</v>
      </c>
      <c r="C13" s="2" t="s">
        <v>688</v>
      </c>
      <c r="D13">
        <v>2023</v>
      </c>
      <c r="E13" t="s">
        <v>668</v>
      </c>
    </row>
    <row r="14" spans="2:5" ht="10.5" customHeight="1" x14ac:dyDescent="0.25">
      <c r="B14" s="2" t="s">
        <v>689</v>
      </c>
      <c r="C14" s="2" t="s">
        <v>690</v>
      </c>
      <c r="D14">
        <v>2023</v>
      </c>
      <c r="E14" t="s">
        <v>668</v>
      </c>
    </row>
    <row r="15" spans="2:5" ht="10.5" customHeight="1" x14ac:dyDescent="0.25">
      <c r="B15" s="2" t="s">
        <v>691</v>
      </c>
      <c r="C15" s="2" t="s">
        <v>692</v>
      </c>
      <c r="D15">
        <v>2023</v>
      </c>
      <c r="E15" t="s">
        <v>668</v>
      </c>
    </row>
    <row r="16" spans="2:5" ht="10.5" customHeight="1" x14ac:dyDescent="0.25">
      <c r="B16" s="2" t="s">
        <v>693</v>
      </c>
      <c r="C16" s="2" t="s">
        <v>694</v>
      </c>
      <c r="D16">
        <v>2023</v>
      </c>
      <c r="E16" t="s">
        <v>668</v>
      </c>
    </row>
    <row r="17" spans="2:5" ht="10.5" customHeight="1" x14ac:dyDescent="0.25">
      <c r="B17" s="2" t="s">
        <v>695</v>
      </c>
      <c r="C17" s="2" t="s">
        <v>696</v>
      </c>
      <c r="D17">
        <v>2023</v>
      </c>
      <c r="E17" t="s">
        <v>668</v>
      </c>
    </row>
    <row r="18" spans="2:5" ht="10.5" customHeight="1" x14ac:dyDescent="0.25">
      <c r="B18" s="2" t="s">
        <v>697</v>
      </c>
      <c r="C18" s="2" t="s">
        <v>698</v>
      </c>
      <c r="D18">
        <v>2023</v>
      </c>
      <c r="E18" t="s">
        <v>668</v>
      </c>
    </row>
    <row r="19" spans="2:5" ht="10.5" customHeight="1" x14ac:dyDescent="0.25">
      <c r="B19" s="2" t="s">
        <v>697</v>
      </c>
      <c r="C19" s="2" t="s">
        <v>699</v>
      </c>
      <c r="D19">
        <v>2023</v>
      </c>
      <c r="E19" t="s">
        <v>668</v>
      </c>
    </row>
    <row r="20" spans="2:5" ht="10.5" customHeight="1" x14ac:dyDescent="0.25">
      <c r="B20" s="2" t="s">
        <v>697</v>
      </c>
      <c r="C20" s="2" t="s">
        <v>700</v>
      </c>
      <c r="D20">
        <v>2023</v>
      </c>
      <c r="E20" t="s">
        <v>668</v>
      </c>
    </row>
    <row r="21" spans="2:5" ht="10.5" customHeight="1" x14ac:dyDescent="0.25">
      <c r="B21" s="2" t="s">
        <v>697</v>
      </c>
      <c r="C21" s="2" t="s">
        <v>701</v>
      </c>
      <c r="D21">
        <v>2023</v>
      </c>
      <c r="E21" t="s">
        <v>668</v>
      </c>
    </row>
    <row r="22" spans="2:5" ht="10.5" customHeight="1" x14ac:dyDescent="0.25">
      <c r="B22" s="2" t="s">
        <v>697</v>
      </c>
      <c r="C22" s="2" t="s">
        <v>702</v>
      </c>
      <c r="D22">
        <v>2023</v>
      </c>
      <c r="E22" t="s">
        <v>668</v>
      </c>
    </row>
    <row r="23" spans="2:5" ht="10.5" customHeight="1" x14ac:dyDescent="0.25">
      <c r="B23" s="2" t="s">
        <v>697</v>
      </c>
      <c r="C23" s="2" t="s">
        <v>703</v>
      </c>
      <c r="D23">
        <v>2023</v>
      </c>
      <c r="E23" t="s">
        <v>668</v>
      </c>
    </row>
    <row r="24" spans="2:5" ht="10.5" customHeight="1" x14ac:dyDescent="0.25">
      <c r="B24" s="2" t="s">
        <v>697</v>
      </c>
      <c r="C24" s="2" t="s">
        <v>704</v>
      </c>
      <c r="D24">
        <v>2023</v>
      </c>
      <c r="E24" t="s">
        <v>668</v>
      </c>
    </row>
    <row r="25" spans="2:5" ht="10.5" customHeight="1" x14ac:dyDescent="0.25">
      <c r="B25" s="2" t="s">
        <v>697</v>
      </c>
      <c r="C25" s="2" t="s">
        <v>705</v>
      </c>
      <c r="D25">
        <v>2023</v>
      </c>
      <c r="E25" t="s">
        <v>668</v>
      </c>
    </row>
    <row r="26" spans="2:5" ht="10.5" customHeight="1" x14ac:dyDescent="0.25">
      <c r="B26" s="2" t="s">
        <v>697</v>
      </c>
      <c r="C26" s="2" t="s">
        <v>706</v>
      </c>
      <c r="D26">
        <v>2023</v>
      </c>
      <c r="E26" t="s">
        <v>668</v>
      </c>
    </row>
    <row r="27" spans="2:5" ht="10.5" customHeight="1" x14ac:dyDescent="0.25">
      <c r="B27" s="2" t="s">
        <v>697</v>
      </c>
      <c r="C27" s="2" t="s">
        <v>707</v>
      </c>
      <c r="D27">
        <v>2023</v>
      </c>
      <c r="E27" t="s">
        <v>668</v>
      </c>
    </row>
    <row r="28" spans="2:5" ht="10.5" customHeight="1" x14ac:dyDescent="0.25">
      <c r="B28" s="2" t="s">
        <v>697</v>
      </c>
      <c r="C28" s="2" t="s">
        <v>708</v>
      </c>
      <c r="D28">
        <v>2023</v>
      </c>
      <c r="E28" t="s">
        <v>668</v>
      </c>
    </row>
    <row r="29" spans="2:5" ht="10.5" customHeight="1" x14ac:dyDescent="0.25">
      <c r="B29" s="2" t="s">
        <v>697</v>
      </c>
      <c r="C29" s="2" t="s">
        <v>709</v>
      </c>
      <c r="D29">
        <v>2023</v>
      </c>
      <c r="E29" t="s">
        <v>668</v>
      </c>
    </row>
    <row r="30" spans="2:5" ht="10.5" customHeight="1" x14ac:dyDescent="0.25">
      <c r="B30" s="2" t="s">
        <v>697</v>
      </c>
      <c r="C30" s="2" t="s">
        <v>710</v>
      </c>
      <c r="D30">
        <v>2023</v>
      </c>
      <c r="E30" t="s">
        <v>668</v>
      </c>
    </row>
    <row r="31" spans="2:5" ht="10.5" customHeight="1" x14ac:dyDescent="0.25">
      <c r="B31" s="2" t="s">
        <v>697</v>
      </c>
      <c r="C31" s="2" t="s">
        <v>47</v>
      </c>
      <c r="D31">
        <v>2023</v>
      </c>
      <c r="E31" t="s">
        <v>668</v>
      </c>
    </row>
    <row r="32" spans="2:5" ht="10.5" customHeight="1" x14ac:dyDescent="0.25">
      <c r="B32" s="2" t="s">
        <v>697</v>
      </c>
      <c r="C32" s="2" t="s">
        <v>711</v>
      </c>
      <c r="D32">
        <v>2023</v>
      </c>
      <c r="E32" t="s">
        <v>668</v>
      </c>
    </row>
    <row r="33" spans="2:5" ht="10.5" customHeight="1" x14ac:dyDescent="0.25">
      <c r="B33" s="2" t="s">
        <v>697</v>
      </c>
      <c r="C33" s="2" t="s">
        <v>712</v>
      </c>
      <c r="D33">
        <v>2023</v>
      </c>
      <c r="E33" t="s">
        <v>668</v>
      </c>
    </row>
    <row r="34" spans="2:5" ht="10.5" customHeight="1" x14ac:dyDescent="0.25">
      <c r="B34" s="2" t="s">
        <v>697</v>
      </c>
      <c r="C34" s="2" t="s">
        <v>713</v>
      </c>
      <c r="D34">
        <v>2023</v>
      </c>
      <c r="E34" t="s">
        <v>668</v>
      </c>
    </row>
    <row r="35" spans="2:5" ht="10.5" customHeight="1" x14ac:dyDescent="0.25">
      <c r="B35" s="2" t="s">
        <v>697</v>
      </c>
      <c r="C35" s="2" t="s">
        <v>714</v>
      </c>
      <c r="D35">
        <v>2023</v>
      </c>
      <c r="E35" t="s">
        <v>668</v>
      </c>
    </row>
    <row r="36" spans="2:5" ht="10.5" customHeight="1" x14ac:dyDescent="0.25">
      <c r="B36" s="2" t="s">
        <v>697</v>
      </c>
      <c r="C36" s="2" t="s">
        <v>715</v>
      </c>
      <c r="D36">
        <v>2023</v>
      </c>
      <c r="E36" t="s">
        <v>668</v>
      </c>
    </row>
    <row r="37" spans="2:5" ht="10.5" customHeight="1" x14ac:dyDescent="0.25">
      <c r="B37" s="2" t="s">
        <v>697</v>
      </c>
      <c r="C37" s="2" t="s">
        <v>716</v>
      </c>
      <c r="D37">
        <v>2023</v>
      </c>
      <c r="E37" t="s">
        <v>668</v>
      </c>
    </row>
    <row r="38" spans="2:5" ht="10.5" customHeight="1" x14ac:dyDescent="0.25">
      <c r="B38" s="2" t="s">
        <v>697</v>
      </c>
      <c r="C38" s="2" t="s">
        <v>717</v>
      </c>
      <c r="D38">
        <v>2023</v>
      </c>
      <c r="E38" t="s">
        <v>668</v>
      </c>
    </row>
    <row r="39" spans="2:5" ht="10.5" customHeight="1" x14ac:dyDescent="0.25">
      <c r="B39" s="2" t="s">
        <v>697</v>
      </c>
      <c r="C39" s="2" t="s">
        <v>718</v>
      </c>
      <c r="D39">
        <v>2023</v>
      </c>
      <c r="E39" t="s">
        <v>668</v>
      </c>
    </row>
    <row r="40" spans="2:5" ht="10.5" customHeight="1" x14ac:dyDescent="0.25">
      <c r="B40" s="2" t="s">
        <v>697</v>
      </c>
      <c r="C40" s="2" t="s">
        <v>719</v>
      </c>
      <c r="D40">
        <v>2023</v>
      </c>
      <c r="E40" t="s">
        <v>668</v>
      </c>
    </row>
    <row r="41" spans="2:5" ht="10.5" customHeight="1" x14ac:dyDescent="0.25">
      <c r="B41" s="153" t="s">
        <v>697</v>
      </c>
      <c r="C41" s="153" t="s">
        <v>720</v>
      </c>
      <c r="D41">
        <v>2023</v>
      </c>
      <c r="E41" t="s">
        <v>668</v>
      </c>
    </row>
    <row r="42" spans="2:5" ht="10.5" customHeight="1" x14ac:dyDescent="0.25">
      <c r="B42" s="153" t="s">
        <v>697</v>
      </c>
      <c r="C42" s="153" t="s">
        <v>721</v>
      </c>
      <c r="D42">
        <v>2023</v>
      </c>
      <c r="E42" t="s">
        <v>668</v>
      </c>
    </row>
    <row r="43" spans="2:5" ht="10.5" customHeight="1" x14ac:dyDescent="0.25">
      <c r="B43" s="153" t="s">
        <v>697</v>
      </c>
      <c r="C43" s="153" t="s">
        <v>722</v>
      </c>
      <c r="D43">
        <v>2023</v>
      </c>
      <c r="E43" t="s">
        <v>668</v>
      </c>
    </row>
    <row r="44" spans="2:5" ht="10.5" customHeight="1" x14ac:dyDescent="0.25">
      <c r="B44" s="153" t="s">
        <v>697</v>
      </c>
      <c r="C44" s="153" t="s">
        <v>723</v>
      </c>
      <c r="D44">
        <v>2023</v>
      </c>
      <c r="E44" t="s">
        <v>668</v>
      </c>
    </row>
    <row r="45" spans="2:5" ht="10.5" customHeight="1" x14ac:dyDescent="0.25">
      <c r="B45" s="153" t="s">
        <v>697</v>
      </c>
      <c r="C45" s="153" t="s">
        <v>724</v>
      </c>
      <c r="D45">
        <v>2023</v>
      </c>
      <c r="E45" t="s">
        <v>668</v>
      </c>
    </row>
    <row r="46" spans="2:5" ht="10.5" customHeight="1" x14ac:dyDescent="0.25">
      <c r="B46" s="153" t="s">
        <v>697</v>
      </c>
      <c r="C46" s="153" t="s">
        <v>725</v>
      </c>
      <c r="D46">
        <v>2023</v>
      </c>
      <c r="E46" t="s">
        <v>668</v>
      </c>
    </row>
    <row r="47" spans="2:5" ht="10.5" customHeight="1" x14ac:dyDescent="0.25">
      <c r="B47" s="153" t="s">
        <v>697</v>
      </c>
      <c r="C47" s="153" t="s">
        <v>726</v>
      </c>
      <c r="D47">
        <v>2023</v>
      </c>
      <c r="E47" t="s">
        <v>668</v>
      </c>
    </row>
    <row r="48" spans="2:5" ht="10.5" customHeight="1" x14ac:dyDescent="0.25">
      <c r="B48" s="153" t="s">
        <v>697</v>
      </c>
      <c r="C48" s="153" t="s">
        <v>727</v>
      </c>
      <c r="D48">
        <v>2023</v>
      </c>
      <c r="E48" t="s">
        <v>668</v>
      </c>
    </row>
    <row r="49" spans="2:5" ht="10.5" customHeight="1" x14ac:dyDescent="0.25">
      <c r="B49" s="153" t="s">
        <v>697</v>
      </c>
      <c r="C49" s="153" t="s">
        <v>728</v>
      </c>
      <c r="D49">
        <v>2023</v>
      </c>
      <c r="E49" t="s">
        <v>668</v>
      </c>
    </row>
    <row r="50" spans="2:5" ht="10.5" customHeight="1" x14ac:dyDescent="0.25">
      <c r="B50" s="153" t="s">
        <v>697</v>
      </c>
      <c r="C50" s="153" t="s">
        <v>729</v>
      </c>
      <c r="D50">
        <v>2023</v>
      </c>
      <c r="E50" t="s">
        <v>668</v>
      </c>
    </row>
    <row r="51" spans="2:5" ht="10.5" customHeight="1" x14ac:dyDescent="0.25">
      <c r="B51" s="153" t="s">
        <v>697</v>
      </c>
      <c r="C51" s="153" t="s">
        <v>730</v>
      </c>
      <c r="D51">
        <v>2023</v>
      </c>
      <c r="E51" t="s">
        <v>668</v>
      </c>
    </row>
    <row r="52" spans="2:5" ht="10.5" customHeight="1" x14ac:dyDescent="0.25">
      <c r="B52" s="153" t="s">
        <v>697</v>
      </c>
      <c r="C52" s="153" t="s">
        <v>731</v>
      </c>
      <c r="D52">
        <v>2023</v>
      </c>
      <c r="E52" t="s">
        <v>668</v>
      </c>
    </row>
    <row r="53" spans="2:5" ht="10.5" customHeight="1" x14ac:dyDescent="0.25">
      <c r="B53" s="153" t="s">
        <v>697</v>
      </c>
      <c r="C53" s="153" t="s">
        <v>732</v>
      </c>
      <c r="D53">
        <v>2023</v>
      </c>
      <c r="E53" t="s">
        <v>668</v>
      </c>
    </row>
    <row r="54" spans="2:5" ht="10.5" customHeight="1" x14ac:dyDescent="0.25">
      <c r="B54" s="153" t="s">
        <v>697</v>
      </c>
      <c r="C54" s="153" t="s">
        <v>733</v>
      </c>
      <c r="D54">
        <v>2023</v>
      </c>
      <c r="E54" t="s">
        <v>668</v>
      </c>
    </row>
    <row r="55" spans="2:5" ht="10.5" customHeight="1" x14ac:dyDescent="0.25">
      <c r="B55" s="153" t="s">
        <v>697</v>
      </c>
      <c r="C55" s="153" t="s">
        <v>734</v>
      </c>
      <c r="D55">
        <v>2023</v>
      </c>
      <c r="E55" t="s">
        <v>668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51"/>
  </cols>
  <sheetData>
    <row r="1" spans="1:2" ht="10.5" customHeight="1" x14ac:dyDescent="0.25">
      <c r="A1" s="149" t="s">
        <v>735</v>
      </c>
      <c r="B1" s="1" t="s">
        <v>736</v>
      </c>
    </row>
    <row r="2" spans="1:2" ht="10.5" customHeight="1" x14ac:dyDescent="0.25">
      <c r="A2" s="149" t="s">
        <v>737</v>
      </c>
      <c r="B2" t="s">
        <v>452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99"/>
  </sheetPr>
  <dimension ref="A1:EI146"/>
  <sheetViews>
    <sheetView showGridLines="0" zoomScale="80" workbookViewId="0"/>
  </sheetViews>
  <sheetFormatPr defaultRowHeight="10.5" customHeight="1" x14ac:dyDescent="0.25"/>
  <cols>
    <col min="1" max="1" width="9.140625" style="151"/>
  </cols>
  <sheetData>
    <row r="1" spans="1:139" ht="11.25" customHeight="1" x14ac:dyDescent="0.25">
      <c r="A1" s="9"/>
      <c r="DQ1" s="1" t="s">
        <v>738</v>
      </c>
      <c r="DR1" s="150" t="s">
        <v>739</v>
      </c>
      <c r="DS1" s="150" t="s">
        <v>60</v>
      </c>
      <c r="DT1" s="150" t="s">
        <v>740</v>
      </c>
      <c r="DU1" s="150" t="s">
        <v>62</v>
      </c>
      <c r="DV1" s="150" t="s">
        <v>64</v>
      </c>
      <c r="DW1" s="150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0" t="s">
        <v>741</v>
      </c>
      <c r="EC1" s="150" t="s">
        <v>742</v>
      </c>
      <c r="ED1" s="150" t="s">
        <v>743</v>
      </c>
      <c r="EE1" s="150" t="s">
        <v>744</v>
      </c>
      <c r="EF1" s="1" t="s">
        <v>745</v>
      </c>
      <c r="EG1" s="150" t="s">
        <v>746</v>
      </c>
      <c r="EH1" s="150" t="s">
        <v>747</v>
      </c>
      <c r="EI1" s="150" t="s">
        <v>748</v>
      </c>
    </row>
    <row r="2" spans="1:139" ht="10.5" customHeight="1" x14ac:dyDescent="0.25">
      <c r="DQ2" t="s">
        <v>749</v>
      </c>
      <c r="DR2" t="s">
        <v>750</v>
      </c>
      <c r="DS2" t="s">
        <v>751</v>
      </c>
      <c r="DT2" t="s">
        <v>752</v>
      </c>
      <c r="DU2" t="s">
        <v>753</v>
      </c>
      <c r="DV2" t="s">
        <v>754</v>
      </c>
      <c r="DW2" t="s">
        <v>31</v>
      </c>
      <c r="DX2" t="s">
        <v>755</v>
      </c>
      <c r="DY2" t="s">
        <v>756</v>
      </c>
      <c r="DZ2" t="s">
        <v>757</v>
      </c>
      <c r="EA2" t="s">
        <v>758</v>
      </c>
      <c r="EB2" t="s">
        <v>759</v>
      </c>
      <c r="EC2" t="s">
        <v>760</v>
      </c>
      <c r="ED2" t="s">
        <v>761</v>
      </c>
      <c r="EE2" t="s">
        <v>762</v>
      </c>
      <c r="EF2" t="s">
        <v>697</v>
      </c>
      <c r="EG2" t="s">
        <v>763</v>
      </c>
      <c r="EH2" t="s">
        <v>764</v>
      </c>
      <c r="EI2" t="s">
        <v>765</v>
      </c>
    </row>
    <row r="3" spans="1:139" ht="10.5" customHeight="1" x14ac:dyDescent="0.25">
      <c r="DR3" t="s">
        <v>18</v>
      </c>
      <c r="DW3">
        <v>26524393</v>
      </c>
      <c r="DX3" t="s">
        <v>766</v>
      </c>
      <c r="DY3" t="s">
        <v>767</v>
      </c>
      <c r="DZ3" t="s">
        <v>768</v>
      </c>
      <c r="EA3" t="s">
        <v>769</v>
      </c>
      <c r="EF3" t="s">
        <v>705</v>
      </c>
      <c r="EG3" t="s">
        <v>770</v>
      </c>
      <c r="EI3" t="s">
        <v>771</v>
      </c>
    </row>
    <row r="4" spans="1:139" ht="10.5" customHeight="1" x14ac:dyDescent="0.25">
      <c r="DR4" t="s">
        <v>18</v>
      </c>
      <c r="DW4">
        <v>28943588</v>
      </c>
      <c r="DX4" t="s">
        <v>772</v>
      </c>
      <c r="DY4" t="s">
        <v>773</v>
      </c>
      <c r="DZ4" t="s">
        <v>774</v>
      </c>
      <c r="EA4" t="s">
        <v>775</v>
      </c>
      <c r="EF4" t="s">
        <v>705</v>
      </c>
      <c r="EG4" t="s">
        <v>770</v>
      </c>
      <c r="EI4" t="s">
        <v>771</v>
      </c>
    </row>
    <row r="5" spans="1:139" ht="10.5" customHeight="1" x14ac:dyDescent="0.25">
      <c r="DR5" t="s">
        <v>18</v>
      </c>
      <c r="DW5">
        <v>26358301</v>
      </c>
      <c r="DX5" t="s">
        <v>776</v>
      </c>
      <c r="DY5" t="s">
        <v>777</v>
      </c>
      <c r="DZ5" t="s">
        <v>778</v>
      </c>
      <c r="EA5" t="s">
        <v>779</v>
      </c>
      <c r="EF5" t="s">
        <v>47</v>
      </c>
      <c r="EG5" t="s">
        <v>780</v>
      </c>
      <c r="EI5" t="s">
        <v>771</v>
      </c>
    </row>
    <row r="6" spans="1:139" ht="10.5" customHeight="1" x14ac:dyDescent="0.25">
      <c r="DR6" t="s">
        <v>18</v>
      </c>
      <c r="DW6">
        <v>26322357</v>
      </c>
      <c r="DX6" t="s">
        <v>781</v>
      </c>
      <c r="DY6" t="s">
        <v>782</v>
      </c>
      <c r="DZ6" t="s">
        <v>783</v>
      </c>
      <c r="EA6" t="s">
        <v>784</v>
      </c>
      <c r="EF6" t="s">
        <v>47</v>
      </c>
      <c r="EG6" t="s">
        <v>780</v>
      </c>
      <c r="EI6" t="s">
        <v>771</v>
      </c>
    </row>
    <row r="7" spans="1:139" ht="10.5" customHeight="1" x14ac:dyDescent="0.25">
      <c r="DR7" t="s">
        <v>18</v>
      </c>
      <c r="DW7">
        <v>26358390</v>
      </c>
      <c r="DX7" t="s">
        <v>785</v>
      </c>
      <c r="DY7" t="s">
        <v>786</v>
      </c>
      <c r="DZ7" t="s">
        <v>787</v>
      </c>
      <c r="EA7" t="s">
        <v>788</v>
      </c>
      <c r="EF7" t="s">
        <v>698</v>
      </c>
      <c r="EG7" t="s">
        <v>789</v>
      </c>
      <c r="EI7" t="s">
        <v>771</v>
      </c>
    </row>
    <row r="8" spans="1:139" ht="10.5" customHeight="1" x14ac:dyDescent="0.25">
      <c r="DR8" t="s">
        <v>18</v>
      </c>
      <c r="DW8">
        <v>31596098</v>
      </c>
      <c r="DX8" t="s">
        <v>790</v>
      </c>
      <c r="DY8" t="s">
        <v>791</v>
      </c>
      <c r="DZ8" t="s">
        <v>792</v>
      </c>
      <c r="EA8" t="s">
        <v>793</v>
      </c>
      <c r="EF8" t="s">
        <v>47</v>
      </c>
      <c r="EG8" t="s">
        <v>780</v>
      </c>
      <c r="EI8" t="s">
        <v>771</v>
      </c>
    </row>
    <row r="9" spans="1:139" ht="10.5" customHeight="1" x14ac:dyDescent="0.25">
      <c r="DR9" t="s">
        <v>18</v>
      </c>
      <c r="DW9">
        <v>26373593</v>
      </c>
      <c r="DX9" t="s">
        <v>794</v>
      </c>
      <c r="DY9" t="s">
        <v>795</v>
      </c>
      <c r="DZ9" t="s">
        <v>796</v>
      </c>
      <c r="EA9" t="s">
        <v>797</v>
      </c>
      <c r="EF9" t="s">
        <v>702</v>
      </c>
      <c r="EG9" t="s">
        <v>798</v>
      </c>
      <c r="EI9" t="s">
        <v>771</v>
      </c>
    </row>
    <row r="10" spans="1:139" ht="10.5" customHeight="1" x14ac:dyDescent="0.25">
      <c r="DR10" t="s">
        <v>18</v>
      </c>
      <c r="DW10">
        <v>30335229</v>
      </c>
      <c r="DX10" t="s">
        <v>799</v>
      </c>
      <c r="DY10" t="s">
        <v>800</v>
      </c>
      <c r="DZ10" t="s">
        <v>801</v>
      </c>
      <c r="EA10" t="s">
        <v>802</v>
      </c>
      <c r="EF10" t="s">
        <v>702</v>
      </c>
      <c r="EG10" t="s">
        <v>798</v>
      </c>
      <c r="EI10" t="s">
        <v>771</v>
      </c>
    </row>
    <row r="11" spans="1:139" ht="10.5" customHeight="1" x14ac:dyDescent="0.25">
      <c r="DR11" t="s">
        <v>18</v>
      </c>
      <c r="DW11">
        <v>26318885</v>
      </c>
      <c r="DX11" t="s">
        <v>803</v>
      </c>
      <c r="DY11" t="s">
        <v>804</v>
      </c>
      <c r="DZ11" t="s">
        <v>805</v>
      </c>
      <c r="EA11" t="s">
        <v>806</v>
      </c>
      <c r="EF11" t="s">
        <v>705</v>
      </c>
      <c r="EG11" t="s">
        <v>770</v>
      </c>
      <c r="EI11" t="s">
        <v>771</v>
      </c>
    </row>
    <row r="12" spans="1:139" ht="10.5" customHeight="1" x14ac:dyDescent="0.25">
      <c r="DR12" t="s">
        <v>18</v>
      </c>
      <c r="DW12">
        <v>26569426</v>
      </c>
      <c r="DX12" t="s">
        <v>807</v>
      </c>
      <c r="DY12" t="s">
        <v>808</v>
      </c>
      <c r="DZ12" t="s">
        <v>809</v>
      </c>
      <c r="EA12" t="s">
        <v>810</v>
      </c>
      <c r="EF12" t="s">
        <v>47</v>
      </c>
      <c r="EG12" t="s">
        <v>780</v>
      </c>
      <c r="EI12" t="s">
        <v>771</v>
      </c>
    </row>
    <row r="13" spans="1:139" ht="10.5" customHeight="1" x14ac:dyDescent="0.25">
      <c r="DR13" t="s">
        <v>18</v>
      </c>
      <c r="DW13">
        <v>26322337</v>
      </c>
      <c r="DX13" t="s">
        <v>811</v>
      </c>
      <c r="DY13" t="s">
        <v>812</v>
      </c>
      <c r="DZ13" t="s">
        <v>809</v>
      </c>
      <c r="EA13" t="s">
        <v>813</v>
      </c>
      <c r="EF13" t="s">
        <v>47</v>
      </c>
      <c r="EG13" t="s">
        <v>780</v>
      </c>
      <c r="EI13" t="s">
        <v>771</v>
      </c>
    </row>
    <row r="14" spans="1:139" ht="10.5" customHeight="1" x14ac:dyDescent="0.25">
      <c r="DR14" t="s">
        <v>18</v>
      </c>
      <c r="DW14">
        <v>26358397</v>
      </c>
      <c r="DX14" t="s">
        <v>814</v>
      </c>
      <c r="DY14" t="s">
        <v>815</v>
      </c>
      <c r="DZ14" t="s">
        <v>816</v>
      </c>
      <c r="EA14" t="s">
        <v>817</v>
      </c>
      <c r="EB14" s="155">
        <v>34257</v>
      </c>
      <c r="EF14" t="s">
        <v>47</v>
      </c>
      <c r="EG14" t="s">
        <v>780</v>
      </c>
      <c r="EI14" t="s">
        <v>771</v>
      </c>
    </row>
    <row r="15" spans="1:139" ht="10.5" customHeight="1" x14ac:dyDescent="0.25">
      <c r="DR15" t="s">
        <v>18</v>
      </c>
      <c r="DW15">
        <v>28158144</v>
      </c>
      <c r="DX15" t="s">
        <v>818</v>
      </c>
      <c r="DY15" t="s">
        <v>819</v>
      </c>
      <c r="DZ15" t="s">
        <v>809</v>
      </c>
      <c r="EA15" t="s">
        <v>820</v>
      </c>
      <c r="EF15" t="s">
        <v>47</v>
      </c>
      <c r="EG15" t="s">
        <v>780</v>
      </c>
      <c r="EI15" t="s">
        <v>771</v>
      </c>
    </row>
    <row r="16" spans="1:139" ht="10.5" customHeight="1" x14ac:dyDescent="0.25">
      <c r="DR16" t="s">
        <v>18</v>
      </c>
      <c r="DW16">
        <v>26504840</v>
      </c>
      <c r="DX16" t="s">
        <v>821</v>
      </c>
      <c r="DY16" t="s">
        <v>822</v>
      </c>
      <c r="DZ16" t="s">
        <v>823</v>
      </c>
      <c r="EA16" t="s">
        <v>824</v>
      </c>
      <c r="EF16" t="s">
        <v>47</v>
      </c>
      <c r="EG16" t="s">
        <v>780</v>
      </c>
      <c r="EI16" t="s">
        <v>771</v>
      </c>
    </row>
    <row r="17" spans="122:139" ht="10.5" customHeight="1" x14ac:dyDescent="0.25">
      <c r="DR17" t="s">
        <v>18</v>
      </c>
      <c r="DW17">
        <v>26318876</v>
      </c>
      <c r="DX17" t="s">
        <v>825</v>
      </c>
      <c r="DY17" t="s">
        <v>826</v>
      </c>
      <c r="DZ17" t="s">
        <v>827</v>
      </c>
      <c r="EA17" t="s">
        <v>828</v>
      </c>
      <c r="EF17" t="s">
        <v>705</v>
      </c>
      <c r="EG17" t="s">
        <v>770</v>
      </c>
      <c r="EI17" t="s">
        <v>771</v>
      </c>
    </row>
    <row r="18" spans="122:139" ht="10.5" customHeight="1" x14ac:dyDescent="0.25">
      <c r="DR18" t="s">
        <v>18</v>
      </c>
      <c r="DW18">
        <v>31023931</v>
      </c>
      <c r="DX18" t="s">
        <v>829</v>
      </c>
      <c r="DY18" t="s">
        <v>830</v>
      </c>
      <c r="DZ18" t="s">
        <v>831</v>
      </c>
      <c r="EA18" t="s">
        <v>832</v>
      </c>
      <c r="EF18" t="s">
        <v>702</v>
      </c>
      <c r="EG18" t="s">
        <v>798</v>
      </c>
      <c r="EI18" t="s">
        <v>771</v>
      </c>
    </row>
    <row r="19" spans="122:139" ht="10.5" customHeight="1" x14ac:dyDescent="0.25">
      <c r="DR19" t="s">
        <v>18</v>
      </c>
      <c r="DW19">
        <v>26358290</v>
      </c>
      <c r="DX19" t="s">
        <v>833</v>
      </c>
      <c r="DY19" t="s">
        <v>834</v>
      </c>
      <c r="DZ19" t="s">
        <v>796</v>
      </c>
      <c r="EA19" t="s">
        <v>835</v>
      </c>
      <c r="EF19" t="s">
        <v>47</v>
      </c>
      <c r="EG19" t="s">
        <v>780</v>
      </c>
      <c r="EI19" t="s">
        <v>771</v>
      </c>
    </row>
    <row r="20" spans="122:139" ht="10.5" customHeight="1" x14ac:dyDescent="0.25">
      <c r="DR20" t="s">
        <v>18</v>
      </c>
      <c r="DW20">
        <v>26319041</v>
      </c>
      <c r="DX20" t="s">
        <v>836</v>
      </c>
      <c r="DY20" t="s">
        <v>837</v>
      </c>
      <c r="DZ20" t="s">
        <v>827</v>
      </c>
      <c r="EA20" t="s">
        <v>838</v>
      </c>
      <c r="EF20" t="s">
        <v>705</v>
      </c>
      <c r="EG20" t="s">
        <v>770</v>
      </c>
      <c r="EI20" t="s">
        <v>839</v>
      </c>
    </row>
    <row r="21" spans="122:139" ht="10.5" customHeight="1" x14ac:dyDescent="0.25">
      <c r="DR21" t="s">
        <v>18</v>
      </c>
      <c r="DW21">
        <v>26319094</v>
      </c>
      <c r="DX21" t="s">
        <v>840</v>
      </c>
      <c r="DY21" t="s">
        <v>841</v>
      </c>
      <c r="DZ21" t="s">
        <v>842</v>
      </c>
      <c r="EA21" t="s">
        <v>843</v>
      </c>
      <c r="EF21" t="s">
        <v>698</v>
      </c>
      <c r="EG21" t="s">
        <v>789</v>
      </c>
      <c r="EI21" t="s">
        <v>771</v>
      </c>
    </row>
    <row r="22" spans="122:139" ht="10.5" customHeight="1" x14ac:dyDescent="0.25">
      <c r="DR22" t="s">
        <v>18</v>
      </c>
      <c r="DW22">
        <v>27215840</v>
      </c>
      <c r="DX22" t="s">
        <v>844</v>
      </c>
      <c r="DY22" t="s">
        <v>845</v>
      </c>
      <c r="DZ22" t="s">
        <v>846</v>
      </c>
      <c r="EA22" t="s">
        <v>847</v>
      </c>
      <c r="EB22" s="155">
        <v>40787</v>
      </c>
      <c r="EF22" t="s">
        <v>47</v>
      </c>
      <c r="EG22" t="s">
        <v>780</v>
      </c>
      <c r="EI22" t="s">
        <v>771</v>
      </c>
    </row>
    <row r="23" spans="122:139" ht="10.5" customHeight="1" x14ac:dyDescent="0.25">
      <c r="DR23" t="s">
        <v>18</v>
      </c>
      <c r="DW23">
        <v>27582017</v>
      </c>
      <c r="DX23" t="s">
        <v>848</v>
      </c>
      <c r="DY23" t="s">
        <v>849</v>
      </c>
      <c r="DZ23" t="s">
        <v>850</v>
      </c>
      <c r="EA23" t="s">
        <v>851</v>
      </c>
      <c r="EF23" t="s">
        <v>698</v>
      </c>
      <c r="EG23" t="s">
        <v>789</v>
      </c>
      <c r="EI23" t="s">
        <v>771</v>
      </c>
    </row>
    <row r="24" spans="122:139" ht="10.5" customHeight="1" x14ac:dyDescent="0.25">
      <c r="DR24" t="s">
        <v>18</v>
      </c>
      <c r="DW24">
        <v>26358454</v>
      </c>
      <c r="DX24" t="s">
        <v>852</v>
      </c>
      <c r="DY24" t="s">
        <v>853</v>
      </c>
      <c r="DZ24" t="s">
        <v>774</v>
      </c>
      <c r="EA24" t="s">
        <v>854</v>
      </c>
      <c r="EF24" t="s">
        <v>47</v>
      </c>
      <c r="EG24" t="s">
        <v>780</v>
      </c>
      <c r="EI24" t="s">
        <v>771</v>
      </c>
    </row>
    <row r="25" spans="122:139" ht="10.5" customHeight="1" x14ac:dyDescent="0.25">
      <c r="DR25" t="s">
        <v>18</v>
      </c>
      <c r="DW25">
        <v>27357498</v>
      </c>
      <c r="DX25" t="s">
        <v>855</v>
      </c>
      <c r="DY25" t="s">
        <v>856</v>
      </c>
      <c r="DZ25" t="s">
        <v>778</v>
      </c>
      <c r="EA25" t="s">
        <v>857</v>
      </c>
      <c r="EF25" t="s">
        <v>47</v>
      </c>
      <c r="EG25" t="s">
        <v>780</v>
      </c>
      <c r="EI25" t="s">
        <v>771</v>
      </c>
    </row>
    <row r="26" spans="122:139" ht="10.5" customHeight="1" x14ac:dyDescent="0.25">
      <c r="DR26" t="s">
        <v>18</v>
      </c>
      <c r="DW26">
        <v>26555359</v>
      </c>
      <c r="DX26" t="s">
        <v>858</v>
      </c>
      <c r="DY26" t="s">
        <v>859</v>
      </c>
      <c r="DZ26" t="s">
        <v>860</v>
      </c>
      <c r="EA26" t="s">
        <v>861</v>
      </c>
      <c r="EF26" t="s">
        <v>702</v>
      </c>
      <c r="EG26" t="s">
        <v>798</v>
      </c>
      <c r="EI26" t="s">
        <v>771</v>
      </c>
    </row>
    <row r="27" spans="122:139" ht="10.5" customHeight="1" x14ac:dyDescent="0.25">
      <c r="DR27" t="s">
        <v>18</v>
      </c>
      <c r="DW27">
        <v>26322331</v>
      </c>
      <c r="DX27" t="s">
        <v>862</v>
      </c>
      <c r="DY27" t="s">
        <v>863</v>
      </c>
      <c r="DZ27" t="s">
        <v>842</v>
      </c>
      <c r="EA27" t="s">
        <v>864</v>
      </c>
      <c r="EF27" t="s">
        <v>47</v>
      </c>
      <c r="EG27" t="s">
        <v>780</v>
      </c>
      <c r="EI27" t="s">
        <v>771</v>
      </c>
    </row>
    <row r="28" spans="122:139" ht="10.5" customHeight="1" x14ac:dyDescent="0.25">
      <c r="DR28" t="s">
        <v>18</v>
      </c>
      <c r="DW28">
        <v>26506417</v>
      </c>
      <c r="DX28" t="s">
        <v>865</v>
      </c>
      <c r="DY28" t="s">
        <v>866</v>
      </c>
      <c r="DZ28" t="s">
        <v>860</v>
      </c>
      <c r="EA28" t="s">
        <v>867</v>
      </c>
      <c r="EF28" t="s">
        <v>47</v>
      </c>
      <c r="EG28" t="s">
        <v>780</v>
      </c>
      <c r="EI28" t="s">
        <v>771</v>
      </c>
    </row>
    <row r="29" spans="122:139" ht="10.5" customHeight="1" x14ac:dyDescent="0.25">
      <c r="DR29" t="s">
        <v>18</v>
      </c>
      <c r="DW29">
        <v>26448586</v>
      </c>
      <c r="DX29" t="s">
        <v>868</v>
      </c>
      <c r="DY29" t="s">
        <v>869</v>
      </c>
      <c r="DZ29" t="s">
        <v>870</v>
      </c>
      <c r="EA29" t="s">
        <v>871</v>
      </c>
      <c r="EF29" t="s">
        <v>705</v>
      </c>
      <c r="EG29" t="s">
        <v>770</v>
      </c>
      <c r="EI29" t="s">
        <v>771</v>
      </c>
    </row>
    <row r="30" spans="122:139" ht="10.5" customHeight="1" x14ac:dyDescent="0.25">
      <c r="DR30" t="s">
        <v>18</v>
      </c>
      <c r="DW30">
        <v>26358408</v>
      </c>
      <c r="DX30" t="s">
        <v>872</v>
      </c>
      <c r="DY30" t="s">
        <v>873</v>
      </c>
      <c r="DZ30" t="s">
        <v>816</v>
      </c>
      <c r="EA30" t="s">
        <v>874</v>
      </c>
      <c r="EF30" t="s">
        <v>47</v>
      </c>
      <c r="EG30" t="s">
        <v>780</v>
      </c>
      <c r="EI30" t="s">
        <v>771</v>
      </c>
    </row>
    <row r="31" spans="122:139" ht="10.5" customHeight="1" x14ac:dyDescent="0.25">
      <c r="DR31" t="s">
        <v>18</v>
      </c>
      <c r="DW31">
        <v>27585148</v>
      </c>
      <c r="DX31" t="s">
        <v>875</v>
      </c>
      <c r="DY31" t="s">
        <v>876</v>
      </c>
      <c r="DZ31" t="s">
        <v>787</v>
      </c>
      <c r="EA31" t="s">
        <v>877</v>
      </c>
      <c r="EB31" s="155">
        <v>40063</v>
      </c>
      <c r="EF31" t="s">
        <v>47</v>
      </c>
      <c r="EG31" t="s">
        <v>780</v>
      </c>
      <c r="EI31" t="s">
        <v>771</v>
      </c>
    </row>
    <row r="32" spans="122:139" ht="10.5" customHeight="1" x14ac:dyDescent="0.25">
      <c r="DR32" t="s">
        <v>18</v>
      </c>
      <c r="DW32">
        <v>31351616</v>
      </c>
      <c r="DX32" t="s">
        <v>878</v>
      </c>
      <c r="DY32" t="s">
        <v>879</v>
      </c>
      <c r="DZ32" t="s">
        <v>880</v>
      </c>
      <c r="EA32" t="s">
        <v>881</v>
      </c>
      <c r="EB32" s="155">
        <v>43664</v>
      </c>
      <c r="EF32" t="s">
        <v>47</v>
      </c>
      <c r="EG32" t="s">
        <v>780</v>
      </c>
      <c r="EI32" t="s">
        <v>771</v>
      </c>
    </row>
    <row r="33" spans="122:139" ht="10.5" customHeight="1" x14ac:dyDescent="0.25">
      <c r="DR33" t="s">
        <v>18</v>
      </c>
      <c r="DW33">
        <v>26569253</v>
      </c>
      <c r="DX33" t="s">
        <v>882</v>
      </c>
      <c r="DY33" t="s">
        <v>883</v>
      </c>
      <c r="DZ33" t="s">
        <v>884</v>
      </c>
      <c r="EA33" t="s">
        <v>885</v>
      </c>
      <c r="EB33" s="155">
        <v>40465</v>
      </c>
      <c r="EC33" s="155">
        <v>44963</v>
      </c>
      <c r="EF33" t="s">
        <v>705</v>
      </c>
      <c r="EG33" t="s">
        <v>770</v>
      </c>
      <c r="EI33" t="s">
        <v>771</v>
      </c>
    </row>
    <row r="34" spans="122:139" ht="10.5" customHeight="1" x14ac:dyDescent="0.25">
      <c r="DR34" t="s">
        <v>18</v>
      </c>
      <c r="DW34">
        <v>26516002</v>
      </c>
      <c r="DX34" t="s">
        <v>886</v>
      </c>
      <c r="DY34" t="s">
        <v>887</v>
      </c>
      <c r="DZ34" t="s">
        <v>888</v>
      </c>
      <c r="EA34" t="s">
        <v>889</v>
      </c>
      <c r="EF34" t="s">
        <v>705</v>
      </c>
      <c r="EG34" t="s">
        <v>770</v>
      </c>
      <c r="EI34" t="s">
        <v>771</v>
      </c>
    </row>
    <row r="35" spans="122:139" ht="10.5" customHeight="1" x14ac:dyDescent="0.25">
      <c r="DR35" t="s">
        <v>18</v>
      </c>
      <c r="DW35">
        <v>26794985</v>
      </c>
      <c r="DX35" t="s">
        <v>890</v>
      </c>
      <c r="DY35" t="s">
        <v>891</v>
      </c>
      <c r="DZ35" t="s">
        <v>892</v>
      </c>
      <c r="EA35" t="s">
        <v>893</v>
      </c>
      <c r="EF35" t="s">
        <v>47</v>
      </c>
      <c r="EG35" t="s">
        <v>780</v>
      </c>
      <c r="EI35" t="s">
        <v>771</v>
      </c>
    </row>
    <row r="36" spans="122:139" ht="10.5" customHeight="1" x14ac:dyDescent="0.25">
      <c r="DR36" t="s">
        <v>18</v>
      </c>
      <c r="DW36">
        <v>26498373</v>
      </c>
      <c r="DX36" t="s">
        <v>894</v>
      </c>
      <c r="DY36" t="s">
        <v>891</v>
      </c>
      <c r="DZ36" t="s">
        <v>895</v>
      </c>
      <c r="EA36" t="s">
        <v>893</v>
      </c>
      <c r="EF36" t="s">
        <v>47</v>
      </c>
      <c r="EG36" t="s">
        <v>780</v>
      </c>
      <c r="EI36" t="s">
        <v>771</v>
      </c>
    </row>
    <row r="37" spans="122:139" ht="10.5" customHeight="1" x14ac:dyDescent="0.25">
      <c r="DR37" t="s">
        <v>18</v>
      </c>
      <c r="DW37">
        <v>30912400</v>
      </c>
      <c r="DX37" t="s">
        <v>896</v>
      </c>
      <c r="DY37" t="s">
        <v>897</v>
      </c>
      <c r="DZ37" t="s">
        <v>809</v>
      </c>
      <c r="EA37" t="s">
        <v>898</v>
      </c>
      <c r="EF37" t="s">
        <v>47</v>
      </c>
      <c r="EG37" t="s">
        <v>780</v>
      </c>
      <c r="EI37" t="s">
        <v>771</v>
      </c>
    </row>
    <row r="38" spans="122:139" ht="10.5" customHeight="1" x14ac:dyDescent="0.25">
      <c r="DR38" t="s">
        <v>18</v>
      </c>
      <c r="DW38">
        <v>27660414</v>
      </c>
      <c r="DX38" t="s">
        <v>899</v>
      </c>
      <c r="DY38" t="s">
        <v>900</v>
      </c>
      <c r="DZ38" t="s">
        <v>901</v>
      </c>
      <c r="EA38" t="s">
        <v>902</v>
      </c>
      <c r="EF38" t="s">
        <v>705</v>
      </c>
      <c r="EG38" t="s">
        <v>770</v>
      </c>
      <c r="EI38" t="s">
        <v>771</v>
      </c>
    </row>
    <row r="39" spans="122:139" ht="10.5" customHeight="1" x14ac:dyDescent="0.25">
      <c r="DR39" t="s">
        <v>18</v>
      </c>
      <c r="DW39">
        <v>27713249</v>
      </c>
      <c r="DX39" t="s">
        <v>903</v>
      </c>
      <c r="DY39" t="s">
        <v>904</v>
      </c>
      <c r="DZ39" t="s">
        <v>905</v>
      </c>
      <c r="EA39" t="s">
        <v>906</v>
      </c>
      <c r="EF39" t="s">
        <v>702</v>
      </c>
      <c r="EG39" t="s">
        <v>798</v>
      </c>
      <c r="EI39" t="s">
        <v>771</v>
      </c>
    </row>
    <row r="40" spans="122:139" ht="10.5" customHeight="1" x14ac:dyDescent="0.25">
      <c r="DR40" t="s">
        <v>18</v>
      </c>
      <c r="DW40">
        <v>31313182</v>
      </c>
      <c r="DX40" t="s">
        <v>907</v>
      </c>
      <c r="DY40" t="s">
        <v>908</v>
      </c>
      <c r="DZ40" t="s">
        <v>909</v>
      </c>
      <c r="EA40" t="s">
        <v>910</v>
      </c>
      <c r="EF40" t="s">
        <v>47</v>
      </c>
      <c r="EG40" t="s">
        <v>780</v>
      </c>
      <c r="EI40" t="s">
        <v>771</v>
      </c>
    </row>
    <row r="41" spans="122:139" ht="10.5" customHeight="1" x14ac:dyDescent="0.25">
      <c r="DR41" t="s">
        <v>18</v>
      </c>
      <c r="DW41">
        <v>26322312</v>
      </c>
      <c r="DX41" t="s">
        <v>911</v>
      </c>
      <c r="DY41" t="s">
        <v>912</v>
      </c>
      <c r="DZ41" t="s">
        <v>901</v>
      </c>
      <c r="EA41" t="s">
        <v>913</v>
      </c>
      <c r="EF41" t="s">
        <v>47</v>
      </c>
      <c r="EG41" t="s">
        <v>780</v>
      </c>
      <c r="EI41" t="s">
        <v>771</v>
      </c>
    </row>
    <row r="42" spans="122:139" ht="10.5" customHeight="1" x14ac:dyDescent="0.25">
      <c r="DR42" t="s">
        <v>18</v>
      </c>
      <c r="DW42">
        <v>26506407</v>
      </c>
      <c r="DX42" t="s">
        <v>914</v>
      </c>
      <c r="DY42" t="s">
        <v>915</v>
      </c>
      <c r="DZ42" t="s">
        <v>916</v>
      </c>
      <c r="EA42" t="s">
        <v>917</v>
      </c>
      <c r="EF42" t="s">
        <v>47</v>
      </c>
      <c r="EG42" t="s">
        <v>780</v>
      </c>
      <c r="EI42" t="s">
        <v>771</v>
      </c>
    </row>
    <row r="43" spans="122:139" ht="10.5" customHeight="1" x14ac:dyDescent="0.25">
      <c r="DR43" t="s">
        <v>18</v>
      </c>
      <c r="DW43">
        <v>26358401</v>
      </c>
      <c r="DX43" t="s">
        <v>918</v>
      </c>
      <c r="DY43" t="s">
        <v>919</v>
      </c>
      <c r="DZ43" t="s">
        <v>816</v>
      </c>
      <c r="EA43" t="s">
        <v>920</v>
      </c>
      <c r="EF43" t="s">
        <v>47</v>
      </c>
      <c r="EG43" t="s">
        <v>780</v>
      </c>
      <c r="EI43" t="s">
        <v>771</v>
      </c>
    </row>
    <row r="44" spans="122:139" ht="10.5" customHeight="1" x14ac:dyDescent="0.25">
      <c r="DR44" t="s">
        <v>18</v>
      </c>
      <c r="DW44">
        <v>26322372</v>
      </c>
      <c r="DX44" t="s">
        <v>921</v>
      </c>
      <c r="DY44" t="s">
        <v>922</v>
      </c>
      <c r="DZ44" t="s">
        <v>901</v>
      </c>
      <c r="EA44" t="s">
        <v>923</v>
      </c>
      <c r="EF44" t="s">
        <v>47</v>
      </c>
      <c r="EG44" t="s">
        <v>780</v>
      </c>
      <c r="EI44" t="s">
        <v>771</v>
      </c>
    </row>
    <row r="45" spans="122:139" ht="10.5" customHeight="1" x14ac:dyDescent="0.25">
      <c r="DR45" t="s">
        <v>18</v>
      </c>
      <c r="DW45">
        <v>26322362</v>
      </c>
      <c r="DX45" t="s">
        <v>924</v>
      </c>
      <c r="DY45" t="s">
        <v>925</v>
      </c>
      <c r="DZ45" t="s">
        <v>783</v>
      </c>
      <c r="EA45" t="s">
        <v>926</v>
      </c>
      <c r="EF45" t="s">
        <v>47</v>
      </c>
      <c r="EG45" t="s">
        <v>780</v>
      </c>
      <c r="EI45" t="s">
        <v>771</v>
      </c>
    </row>
    <row r="46" spans="122:139" ht="10.5" customHeight="1" x14ac:dyDescent="0.25">
      <c r="DR46" t="s">
        <v>18</v>
      </c>
      <c r="DW46">
        <v>26541475</v>
      </c>
      <c r="DX46" t="s">
        <v>927</v>
      </c>
      <c r="DY46" t="s">
        <v>928</v>
      </c>
      <c r="DZ46" t="s">
        <v>929</v>
      </c>
      <c r="EA46" t="s">
        <v>930</v>
      </c>
      <c r="EB46" s="155">
        <v>40375</v>
      </c>
      <c r="EF46" t="s">
        <v>705</v>
      </c>
      <c r="EG46" t="s">
        <v>770</v>
      </c>
      <c r="EI46" t="s">
        <v>771</v>
      </c>
    </row>
    <row r="47" spans="122:139" ht="10.5" customHeight="1" x14ac:dyDescent="0.25">
      <c r="DR47" t="s">
        <v>18</v>
      </c>
      <c r="DW47">
        <v>26322240</v>
      </c>
      <c r="DX47" t="s">
        <v>931</v>
      </c>
      <c r="DY47" t="s">
        <v>891</v>
      </c>
      <c r="DZ47" t="s">
        <v>932</v>
      </c>
      <c r="EA47" t="s">
        <v>893</v>
      </c>
      <c r="EB47" s="155">
        <v>40242</v>
      </c>
      <c r="EF47" t="s">
        <v>47</v>
      </c>
      <c r="EG47" t="s">
        <v>780</v>
      </c>
      <c r="EI47" t="s">
        <v>771</v>
      </c>
    </row>
    <row r="48" spans="122:139" ht="10.5" customHeight="1" x14ac:dyDescent="0.25">
      <c r="DR48" t="s">
        <v>18</v>
      </c>
      <c r="DW48">
        <v>26816822</v>
      </c>
      <c r="DX48" t="s">
        <v>933</v>
      </c>
      <c r="DY48" t="s">
        <v>934</v>
      </c>
      <c r="DZ48" t="s">
        <v>842</v>
      </c>
      <c r="EA48" t="s">
        <v>935</v>
      </c>
      <c r="EF48" t="s">
        <v>47</v>
      </c>
      <c r="EG48" t="s">
        <v>780</v>
      </c>
      <c r="EI48" t="s">
        <v>771</v>
      </c>
    </row>
    <row r="49" spans="122:139" ht="10.5" customHeight="1" x14ac:dyDescent="0.25">
      <c r="DR49" t="s">
        <v>18</v>
      </c>
      <c r="DW49">
        <v>27094684</v>
      </c>
      <c r="DX49" t="s">
        <v>936</v>
      </c>
      <c r="DY49" t="s">
        <v>937</v>
      </c>
      <c r="DZ49" t="s">
        <v>938</v>
      </c>
      <c r="EA49" t="s">
        <v>939</v>
      </c>
      <c r="EF49" t="s">
        <v>705</v>
      </c>
      <c r="EG49" t="s">
        <v>770</v>
      </c>
      <c r="EI49" t="s">
        <v>771</v>
      </c>
    </row>
    <row r="50" spans="122:139" ht="10.5" customHeight="1" x14ac:dyDescent="0.25">
      <c r="DR50" t="s">
        <v>18</v>
      </c>
      <c r="DW50">
        <v>26837653</v>
      </c>
      <c r="DX50" t="s">
        <v>940</v>
      </c>
      <c r="DY50" t="s">
        <v>941</v>
      </c>
      <c r="DZ50" t="s">
        <v>942</v>
      </c>
      <c r="EA50" t="s">
        <v>943</v>
      </c>
      <c r="EF50" t="s">
        <v>705</v>
      </c>
      <c r="EG50" t="s">
        <v>770</v>
      </c>
      <c r="EI50" t="s">
        <v>771</v>
      </c>
    </row>
    <row r="51" spans="122:139" ht="10.5" customHeight="1" x14ac:dyDescent="0.25">
      <c r="DR51" t="s">
        <v>18</v>
      </c>
      <c r="DW51">
        <v>26358389</v>
      </c>
      <c r="DX51" t="s">
        <v>944</v>
      </c>
      <c r="DY51" t="s">
        <v>945</v>
      </c>
      <c r="DZ51" t="s">
        <v>787</v>
      </c>
      <c r="EA51" t="s">
        <v>946</v>
      </c>
      <c r="EF51" t="s">
        <v>703</v>
      </c>
      <c r="EG51" t="s">
        <v>947</v>
      </c>
      <c r="EI51" t="s">
        <v>771</v>
      </c>
    </row>
    <row r="52" spans="122:139" ht="10.5" customHeight="1" x14ac:dyDescent="0.25">
      <c r="DR52" t="s">
        <v>18</v>
      </c>
      <c r="DW52">
        <v>26553578</v>
      </c>
      <c r="DX52" t="s">
        <v>948</v>
      </c>
      <c r="DY52" t="s">
        <v>949</v>
      </c>
      <c r="DZ52" t="s">
        <v>792</v>
      </c>
      <c r="EA52" t="s">
        <v>950</v>
      </c>
      <c r="EF52" t="s">
        <v>47</v>
      </c>
      <c r="EG52" t="s">
        <v>780</v>
      </c>
      <c r="EI52" t="s">
        <v>771</v>
      </c>
    </row>
    <row r="53" spans="122:139" ht="10.5" customHeight="1" x14ac:dyDescent="0.25">
      <c r="DR53" t="s">
        <v>18</v>
      </c>
      <c r="DW53">
        <v>28135831</v>
      </c>
      <c r="DX53" t="s">
        <v>951</v>
      </c>
      <c r="DY53" t="s">
        <v>952</v>
      </c>
      <c r="DZ53" t="s">
        <v>953</v>
      </c>
      <c r="EA53" t="s">
        <v>954</v>
      </c>
      <c r="EF53" t="s">
        <v>705</v>
      </c>
      <c r="EG53" t="s">
        <v>770</v>
      </c>
      <c r="EI53" t="s">
        <v>771</v>
      </c>
    </row>
    <row r="54" spans="122:139" ht="10.5" customHeight="1" x14ac:dyDescent="0.25">
      <c r="DR54" t="s">
        <v>18</v>
      </c>
      <c r="DW54">
        <v>28492429</v>
      </c>
      <c r="DX54" t="s">
        <v>955</v>
      </c>
      <c r="DY54" t="s">
        <v>956</v>
      </c>
      <c r="DZ54" t="s">
        <v>957</v>
      </c>
      <c r="EA54" t="s">
        <v>958</v>
      </c>
      <c r="EF54" t="s">
        <v>47</v>
      </c>
      <c r="EG54" t="s">
        <v>780</v>
      </c>
      <c r="EI54" t="s">
        <v>771</v>
      </c>
    </row>
    <row r="55" spans="122:139" ht="10.5" customHeight="1" x14ac:dyDescent="0.25">
      <c r="DR55" t="s">
        <v>18</v>
      </c>
      <c r="DW55">
        <v>26318958</v>
      </c>
      <c r="DX55" t="s">
        <v>959</v>
      </c>
      <c r="DY55" t="s">
        <v>960</v>
      </c>
      <c r="DZ55" t="s">
        <v>792</v>
      </c>
      <c r="EA55" t="s">
        <v>961</v>
      </c>
      <c r="EF55" t="s">
        <v>705</v>
      </c>
      <c r="EG55" t="s">
        <v>770</v>
      </c>
      <c r="EI55" t="s">
        <v>771</v>
      </c>
    </row>
    <row r="56" spans="122:139" ht="10.5" customHeight="1" x14ac:dyDescent="0.25">
      <c r="DR56" t="s">
        <v>18</v>
      </c>
      <c r="DW56">
        <v>26613700</v>
      </c>
      <c r="DX56" t="s">
        <v>962</v>
      </c>
      <c r="DY56" t="s">
        <v>963</v>
      </c>
      <c r="DZ56" t="s">
        <v>964</v>
      </c>
      <c r="EA56" t="s">
        <v>965</v>
      </c>
      <c r="EF56" t="s">
        <v>705</v>
      </c>
      <c r="EG56" t="s">
        <v>770</v>
      </c>
      <c r="EI56" t="s">
        <v>771</v>
      </c>
    </row>
    <row r="57" spans="122:139" ht="10.5" customHeight="1" x14ac:dyDescent="0.25">
      <c r="DR57" t="s">
        <v>18</v>
      </c>
      <c r="DW57">
        <v>30911713</v>
      </c>
      <c r="DX57" t="s">
        <v>966</v>
      </c>
      <c r="DY57" t="s">
        <v>967</v>
      </c>
      <c r="DZ57" t="s">
        <v>968</v>
      </c>
      <c r="EA57" t="s">
        <v>969</v>
      </c>
      <c r="EB57" s="155">
        <v>42795</v>
      </c>
      <c r="EF57" t="s">
        <v>705</v>
      </c>
      <c r="EG57" t="s">
        <v>770</v>
      </c>
      <c r="EI57" t="s">
        <v>771</v>
      </c>
    </row>
    <row r="58" spans="122:139" ht="10.5" customHeight="1" x14ac:dyDescent="0.25">
      <c r="DR58" t="s">
        <v>18</v>
      </c>
      <c r="DW58">
        <v>26562570</v>
      </c>
      <c r="DX58" t="s">
        <v>970</v>
      </c>
      <c r="DY58" t="s">
        <v>971</v>
      </c>
      <c r="DZ58" t="s">
        <v>842</v>
      </c>
      <c r="EA58" t="s">
        <v>972</v>
      </c>
      <c r="EF58" t="s">
        <v>47</v>
      </c>
      <c r="EG58" t="s">
        <v>780</v>
      </c>
      <c r="EI58" t="s">
        <v>771</v>
      </c>
    </row>
    <row r="59" spans="122:139" ht="10.5" customHeight="1" x14ac:dyDescent="0.25">
      <c r="DR59" t="s">
        <v>18</v>
      </c>
      <c r="DW59">
        <v>26322342</v>
      </c>
      <c r="DX59" t="s">
        <v>973</v>
      </c>
      <c r="DY59" t="s">
        <v>974</v>
      </c>
      <c r="DZ59" t="s">
        <v>975</v>
      </c>
      <c r="EA59" t="s">
        <v>976</v>
      </c>
      <c r="EF59" t="s">
        <v>47</v>
      </c>
      <c r="EG59" t="s">
        <v>780</v>
      </c>
      <c r="EI59" t="s">
        <v>771</v>
      </c>
    </row>
    <row r="60" spans="122:139" ht="10.5" customHeight="1" x14ac:dyDescent="0.25">
      <c r="DR60" t="s">
        <v>18</v>
      </c>
      <c r="DW60">
        <v>26318959</v>
      </c>
      <c r="DX60" t="s">
        <v>977</v>
      </c>
      <c r="DY60" t="s">
        <v>978</v>
      </c>
      <c r="DZ60" t="s">
        <v>975</v>
      </c>
      <c r="EA60" t="s">
        <v>979</v>
      </c>
      <c r="EF60" t="s">
        <v>705</v>
      </c>
      <c r="EG60" t="s">
        <v>770</v>
      </c>
      <c r="EI60" t="s">
        <v>771</v>
      </c>
    </row>
    <row r="61" spans="122:139" ht="10.5" customHeight="1" x14ac:dyDescent="0.25">
      <c r="DR61" t="s">
        <v>18</v>
      </c>
      <c r="DW61">
        <v>31306641</v>
      </c>
      <c r="DX61" t="s">
        <v>980</v>
      </c>
      <c r="DY61" t="s">
        <v>981</v>
      </c>
      <c r="DZ61" t="s">
        <v>778</v>
      </c>
      <c r="EA61" t="s">
        <v>982</v>
      </c>
      <c r="EB61" s="155">
        <v>43558</v>
      </c>
      <c r="EF61" t="s">
        <v>703</v>
      </c>
      <c r="EG61" t="s">
        <v>947</v>
      </c>
      <c r="EI61" t="s">
        <v>839</v>
      </c>
    </row>
    <row r="62" spans="122:139" ht="10.5" customHeight="1" x14ac:dyDescent="0.25">
      <c r="DR62" t="s">
        <v>18</v>
      </c>
      <c r="DW62">
        <v>27855290</v>
      </c>
      <c r="DX62" t="s">
        <v>983</v>
      </c>
      <c r="DY62" t="s">
        <v>984</v>
      </c>
      <c r="DZ62" t="s">
        <v>985</v>
      </c>
      <c r="EA62" t="s">
        <v>986</v>
      </c>
      <c r="EB62" s="155">
        <v>38000</v>
      </c>
      <c r="EF62" t="s">
        <v>705</v>
      </c>
      <c r="EG62" t="s">
        <v>770</v>
      </c>
      <c r="EI62" t="s">
        <v>771</v>
      </c>
    </row>
    <row r="63" spans="122:139" ht="10.5" customHeight="1" x14ac:dyDescent="0.25">
      <c r="DR63" t="s">
        <v>18</v>
      </c>
      <c r="DW63">
        <v>31618392</v>
      </c>
      <c r="DX63" t="s">
        <v>987</v>
      </c>
      <c r="DY63" t="s">
        <v>988</v>
      </c>
      <c r="DZ63" t="s">
        <v>989</v>
      </c>
      <c r="EA63" t="s">
        <v>990</v>
      </c>
      <c r="EB63" s="155">
        <v>44826</v>
      </c>
      <c r="EF63" t="s">
        <v>705</v>
      </c>
      <c r="EG63" t="s">
        <v>770</v>
      </c>
      <c r="EI63" t="s">
        <v>839</v>
      </c>
    </row>
    <row r="64" spans="122:139" ht="10.5" customHeight="1" x14ac:dyDescent="0.25">
      <c r="DR64" t="s">
        <v>18</v>
      </c>
      <c r="DW64">
        <v>26804488</v>
      </c>
      <c r="DX64" t="s">
        <v>991</v>
      </c>
      <c r="DY64" t="s">
        <v>992</v>
      </c>
      <c r="DZ64" t="s">
        <v>805</v>
      </c>
      <c r="EA64" t="s">
        <v>993</v>
      </c>
      <c r="EF64" t="s">
        <v>705</v>
      </c>
      <c r="EG64" t="s">
        <v>770</v>
      </c>
      <c r="EI64" t="s">
        <v>771</v>
      </c>
    </row>
    <row r="65" spans="122:139" ht="10.5" customHeight="1" x14ac:dyDescent="0.25">
      <c r="DR65" t="s">
        <v>18</v>
      </c>
      <c r="DW65">
        <v>28815743</v>
      </c>
      <c r="DX65" t="s">
        <v>994</v>
      </c>
      <c r="DY65" t="s">
        <v>995</v>
      </c>
      <c r="DZ65" t="s">
        <v>787</v>
      </c>
      <c r="EA65" t="s">
        <v>996</v>
      </c>
      <c r="EF65" t="s">
        <v>47</v>
      </c>
      <c r="EG65" t="s">
        <v>780</v>
      </c>
      <c r="EI65" t="s">
        <v>771</v>
      </c>
    </row>
    <row r="66" spans="122:139" ht="10.5" customHeight="1" x14ac:dyDescent="0.25">
      <c r="DR66" t="s">
        <v>18</v>
      </c>
      <c r="DW66">
        <v>28949917</v>
      </c>
      <c r="DX66" t="s">
        <v>997</v>
      </c>
      <c r="DY66" t="s">
        <v>998</v>
      </c>
      <c r="DZ66" t="s">
        <v>783</v>
      </c>
      <c r="EA66" t="s">
        <v>999</v>
      </c>
      <c r="EF66" t="s">
        <v>47</v>
      </c>
      <c r="EG66" t="s">
        <v>780</v>
      </c>
      <c r="EI66" t="s">
        <v>771</v>
      </c>
    </row>
    <row r="67" spans="122:139" ht="10.5" customHeight="1" x14ac:dyDescent="0.25">
      <c r="DR67" t="s">
        <v>18</v>
      </c>
      <c r="DW67">
        <v>26559006</v>
      </c>
      <c r="DX67" t="s">
        <v>1000</v>
      </c>
      <c r="DY67" t="s">
        <v>1001</v>
      </c>
      <c r="DZ67" t="s">
        <v>1002</v>
      </c>
      <c r="EA67" t="s">
        <v>1003</v>
      </c>
      <c r="EF67" t="s">
        <v>705</v>
      </c>
      <c r="EG67" t="s">
        <v>770</v>
      </c>
      <c r="EI67" t="s">
        <v>839</v>
      </c>
    </row>
    <row r="68" spans="122:139" ht="10.5" customHeight="1" x14ac:dyDescent="0.25">
      <c r="DR68" t="s">
        <v>18</v>
      </c>
      <c r="DW68">
        <v>28871053</v>
      </c>
      <c r="DX68" t="s">
        <v>1004</v>
      </c>
      <c r="DY68" t="s">
        <v>1005</v>
      </c>
      <c r="DZ68" t="s">
        <v>809</v>
      </c>
      <c r="EA68" t="s">
        <v>1006</v>
      </c>
      <c r="EF68" t="s">
        <v>47</v>
      </c>
      <c r="EG68" t="s">
        <v>780</v>
      </c>
      <c r="EI68" t="s">
        <v>771</v>
      </c>
    </row>
    <row r="69" spans="122:139" ht="10.5" customHeight="1" x14ac:dyDescent="0.25">
      <c r="DR69" t="s">
        <v>18</v>
      </c>
      <c r="DW69">
        <v>31179747</v>
      </c>
      <c r="DX69" t="s">
        <v>1007</v>
      </c>
      <c r="DY69" t="s">
        <v>1008</v>
      </c>
      <c r="DZ69" t="s">
        <v>827</v>
      </c>
      <c r="EA69" t="s">
        <v>1009</v>
      </c>
      <c r="EF69" t="s">
        <v>705</v>
      </c>
      <c r="EG69" t="s">
        <v>770</v>
      </c>
      <c r="EI69" t="s">
        <v>771</v>
      </c>
    </row>
    <row r="70" spans="122:139" ht="10.5" customHeight="1" x14ac:dyDescent="0.25">
      <c r="DR70" t="s">
        <v>18</v>
      </c>
      <c r="DW70">
        <v>26319008</v>
      </c>
      <c r="DX70" t="s">
        <v>1007</v>
      </c>
      <c r="DY70" t="s">
        <v>1008</v>
      </c>
      <c r="DZ70" t="s">
        <v>1010</v>
      </c>
      <c r="EA70" t="s">
        <v>1009</v>
      </c>
      <c r="EF70" t="s">
        <v>705</v>
      </c>
      <c r="EG70" t="s">
        <v>770</v>
      </c>
      <c r="EI70" t="s">
        <v>771</v>
      </c>
    </row>
    <row r="71" spans="122:139" ht="10.5" customHeight="1" x14ac:dyDescent="0.25">
      <c r="DR71" t="s">
        <v>18</v>
      </c>
      <c r="DW71">
        <v>28046959</v>
      </c>
      <c r="DX71" t="s">
        <v>1011</v>
      </c>
      <c r="DY71" t="s">
        <v>1012</v>
      </c>
      <c r="DZ71" t="s">
        <v>964</v>
      </c>
      <c r="EA71" t="s">
        <v>1013</v>
      </c>
      <c r="EB71" s="155">
        <v>41291</v>
      </c>
      <c r="EF71" t="s">
        <v>47</v>
      </c>
      <c r="EG71" t="s">
        <v>780</v>
      </c>
      <c r="EI71" t="s">
        <v>771</v>
      </c>
    </row>
    <row r="72" spans="122:139" ht="10.5" customHeight="1" x14ac:dyDescent="0.25">
      <c r="DR72" t="s">
        <v>18</v>
      </c>
      <c r="DW72">
        <v>26413215</v>
      </c>
      <c r="DX72" t="s">
        <v>1011</v>
      </c>
      <c r="DY72" t="s">
        <v>1012</v>
      </c>
      <c r="DZ72" t="s">
        <v>842</v>
      </c>
      <c r="EA72" t="s">
        <v>1013</v>
      </c>
      <c r="EF72" t="s">
        <v>47</v>
      </c>
      <c r="EG72" t="s">
        <v>780</v>
      </c>
      <c r="EI72" t="s">
        <v>771</v>
      </c>
    </row>
    <row r="73" spans="122:139" ht="10.5" customHeight="1" x14ac:dyDescent="0.25">
      <c r="DR73" t="s">
        <v>18</v>
      </c>
      <c r="DW73">
        <v>26516013</v>
      </c>
      <c r="DX73" t="s">
        <v>1014</v>
      </c>
      <c r="DY73" t="s">
        <v>1015</v>
      </c>
      <c r="DZ73" t="s">
        <v>942</v>
      </c>
      <c r="EA73" t="s">
        <v>1016</v>
      </c>
      <c r="EB73" s="155">
        <v>35842</v>
      </c>
      <c r="EF73" t="s">
        <v>705</v>
      </c>
      <c r="EG73" t="s">
        <v>770</v>
      </c>
      <c r="EI73" t="s">
        <v>771</v>
      </c>
    </row>
    <row r="74" spans="122:139" ht="10.5" customHeight="1" x14ac:dyDescent="0.25">
      <c r="DR74" t="s">
        <v>18</v>
      </c>
      <c r="DW74">
        <v>31077220</v>
      </c>
      <c r="DX74" t="s">
        <v>1017</v>
      </c>
      <c r="DY74" t="s">
        <v>1018</v>
      </c>
      <c r="DZ74" t="s">
        <v>964</v>
      </c>
      <c r="EA74" t="s">
        <v>1019</v>
      </c>
      <c r="EF74" t="s">
        <v>705</v>
      </c>
      <c r="EG74" t="s">
        <v>770</v>
      </c>
      <c r="EI74" t="s">
        <v>771</v>
      </c>
    </row>
    <row r="75" spans="122:139" ht="10.5" customHeight="1" x14ac:dyDescent="0.25">
      <c r="DR75" t="s">
        <v>18</v>
      </c>
      <c r="DW75">
        <v>27667971</v>
      </c>
      <c r="DX75" t="s">
        <v>1020</v>
      </c>
      <c r="DY75" t="s">
        <v>1021</v>
      </c>
      <c r="DZ75" t="s">
        <v>850</v>
      </c>
      <c r="EA75" t="s">
        <v>1022</v>
      </c>
      <c r="EF75" t="s">
        <v>705</v>
      </c>
      <c r="EG75" t="s">
        <v>770</v>
      </c>
      <c r="EI75" t="s">
        <v>771</v>
      </c>
    </row>
    <row r="76" spans="122:139" ht="10.5" customHeight="1" x14ac:dyDescent="0.25">
      <c r="DR76" t="s">
        <v>18</v>
      </c>
      <c r="DW76">
        <v>28147378</v>
      </c>
      <c r="DX76" t="s">
        <v>1020</v>
      </c>
      <c r="DY76" t="s">
        <v>1021</v>
      </c>
      <c r="DZ76" t="s">
        <v>1023</v>
      </c>
      <c r="EA76" t="s">
        <v>1022</v>
      </c>
      <c r="EF76" t="s">
        <v>705</v>
      </c>
      <c r="EG76" t="s">
        <v>770</v>
      </c>
      <c r="EI76" t="s">
        <v>771</v>
      </c>
    </row>
    <row r="77" spans="122:139" ht="10.5" customHeight="1" x14ac:dyDescent="0.25">
      <c r="DR77" t="s">
        <v>18</v>
      </c>
      <c r="DW77">
        <v>31317342</v>
      </c>
      <c r="DX77" t="s">
        <v>1024</v>
      </c>
      <c r="DY77" t="s">
        <v>1025</v>
      </c>
      <c r="DZ77" t="s">
        <v>778</v>
      </c>
      <c r="EA77" t="s">
        <v>1026</v>
      </c>
      <c r="EF77" t="s">
        <v>47</v>
      </c>
      <c r="EG77" t="s">
        <v>780</v>
      </c>
      <c r="EI77" t="s">
        <v>771</v>
      </c>
    </row>
    <row r="78" spans="122:139" ht="10.5" customHeight="1" x14ac:dyDescent="0.25">
      <c r="DR78" t="s">
        <v>18</v>
      </c>
      <c r="DW78">
        <v>28435335</v>
      </c>
      <c r="DX78" t="s">
        <v>1027</v>
      </c>
      <c r="DY78" t="s">
        <v>1028</v>
      </c>
      <c r="DZ78" t="s">
        <v>909</v>
      </c>
      <c r="EA78" t="s">
        <v>1029</v>
      </c>
      <c r="EF78" t="s">
        <v>47</v>
      </c>
      <c r="EG78" t="s">
        <v>780</v>
      </c>
      <c r="EI78" t="s">
        <v>771</v>
      </c>
    </row>
    <row r="79" spans="122:139" ht="10.5" customHeight="1" x14ac:dyDescent="0.25">
      <c r="DR79" t="s">
        <v>18</v>
      </c>
      <c r="DW79">
        <v>28949904</v>
      </c>
      <c r="DX79" t="s">
        <v>1030</v>
      </c>
      <c r="DY79" t="s">
        <v>1031</v>
      </c>
      <c r="DZ79" t="s">
        <v>787</v>
      </c>
      <c r="EA79" t="s">
        <v>1032</v>
      </c>
      <c r="EF79" t="s">
        <v>47</v>
      </c>
      <c r="EG79" t="s">
        <v>780</v>
      </c>
      <c r="EI79" t="s">
        <v>771</v>
      </c>
    </row>
    <row r="80" spans="122:139" ht="10.5" customHeight="1" x14ac:dyDescent="0.25">
      <c r="DR80" t="s">
        <v>18</v>
      </c>
      <c r="DW80">
        <v>26358395</v>
      </c>
      <c r="DX80" t="s">
        <v>1033</v>
      </c>
      <c r="DY80" t="s">
        <v>1034</v>
      </c>
      <c r="DZ80" t="s">
        <v>816</v>
      </c>
      <c r="EA80" t="s">
        <v>1035</v>
      </c>
      <c r="EF80" t="s">
        <v>47</v>
      </c>
      <c r="EG80" t="s">
        <v>780</v>
      </c>
      <c r="EI80" t="s">
        <v>771</v>
      </c>
    </row>
    <row r="81" spans="122:139" ht="10.5" customHeight="1" x14ac:dyDescent="0.25">
      <c r="DR81" t="s">
        <v>18</v>
      </c>
      <c r="DW81">
        <v>28798405</v>
      </c>
      <c r="DX81" t="s">
        <v>1036</v>
      </c>
      <c r="DY81" t="s">
        <v>1037</v>
      </c>
      <c r="DZ81" t="s">
        <v>783</v>
      </c>
      <c r="EA81" t="s">
        <v>1038</v>
      </c>
      <c r="EF81" t="s">
        <v>705</v>
      </c>
      <c r="EG81" t="s">
        <v>770</v>
      </c>
      <c r="EI81" t="s">
        <v>771</v>
      </c>
    </row>
    <row r="82" spans="122:139" ht="10.5" customHeight="1" x14ac:dyDescent="0.25">
      <c r="DR82" t="s">
        <v>18</v>
      </c>
      <c r="DW82">
        <v>28816394</v>
      </c>
      <c r="DX82" t="s">
        <v>1039</v>
      </c>
      <c r="DY82" t="s">
        <v>1040</v>
      </c>
      <c r="DZ82" t="s">
        <v>909</v>
      </c>
      <c r="EA82" t="s">
        <v>1041</v>
      </c>
      <c r="EF82" t="s">
        <v>47</v>
      </c>
      <c r="EG82" t="s">
        <v>780</v>
      </c>
      <c r="EI82" t="s">
        <v>771</v>
      </c>
    </row>
    <row r="83" spans="122:139" ht="10.5" customHeight="1" x14ac:dyDescent="0.25">
      <c r="DR83" t="s">
        <v>18</v>
      </c>
      <c r="DW83">
        <v>31431460</v>
      </c>
      <c r="DX83" t="s">
        <v>1042</v>
      </c>
      <c r="DY83" t="s">
        <v>1043</v>
      </c>
      <c r="DZ83" t="s">
        <v>809</v>
      </c>
      <c r="EA83" t="s">
        <v>1044</v>
      </c>
      <c r="EF83" t="s">
        <v>47</v>
      </c>
      <c r="EG83" t="s">
        <v>780</v>
      </c>
      <c r="EI83" t="s">
        <v>771</v>
      </c>
    </row>
    <row r="84" spans="122:139" ht="10.5" customHeight="1" x14ac:dyDescent="0.25">
      <c r="DR84" t="s">
        <v>18</v>
      </c>
      <c r="DW84">
        <v>31449044</v>
      </c>
      <c r="DX84" t="s">
        <v>1045</v>
      </c>
      <c r="DY84" t="s">
        <v>1046</v>
      </c>
      <c r="DZ84" t="s">
        <v>809</v>
      </c>
      <c r="EA84" t="s">
        <v>1047</v>
      </c>
      <c r="EF84" t="s">
        <v>47</v>
      </c>
      <c r="EG84" t="s">
        <v>780</v>
      </c>
      <c r="EI84" t="s">
        <v>839</v>
      </c>
    </row>
    <row r="85" spans="122:139" ht="10.5" customHeight="1" x14ac:dyDescent="0.25">
      <c r="DR85" t="s">
        <v>18</v>
      </c>
      <c r="DW85">
        <v>31563996</v>
      </c>
      <c r="DX85" t="s">
        <v>1048</v>
      </c>
      <c r="DY85" t="s">
        <v>1049</v>
      </c>
      <c r="DZ85" t="s">
        <v>901</v>
      </c>
      <c r="EA85" t="s">
        <v>1050</v>
      </c>
      <c r="EF85" t="s">
        <v>705</v>
      </c>
      <c r="EG85" t="s">
        <v>770</v>
      </c>
      <c r="EI85" t="s">
        <v>771</v>
      </c>
    </row>
    <row r="86" spans="122:139" ht="10.5" customHeight="1" x14ac:dyDescent="0.25">
      <c r="DR86" t="s">
        <v>18</v>
      </c>
      <c r="DW86">
        <v>28502548</v>
      </c>
      <c r="DX86" t="s">
        <v>1051</v>
      </c>
      <c r="DY86" t="s">
        <v>1052</v>
      </c>
      <c r="DZ86" t="s">
        <v>1053</v>
      </c>
      <c r="EA86" t="s">
        <v>1054</v>
      </c>
      <c r="EF86" t="s">
        <v>47</v>
      </c>
      <c r="EG86" t="s">
        <v>780</v>
      </c>
      <c r="EI86" t="s">
        <v>771</v>
      </c>
    </row>
    <row r="87" spans="122:139" ht="10.5" customHeight="1" x14ac:dyDescent="0.25">
      <c r="DR87" t="s">
        <v>18</v>
      </c>
      <c r="DW87">
        <v>31506365</v>
      </c>
      <c r="DX87" t="s">
        <v>1055</v>
      </c>
      <c r="DY87" t="s">
        <v>1056</v>
      </c>
      <c r="DZ87" t="s">
        <v>901</v>
      </c>
      <c r="EA87" t="s">
        <v>1057</v>
      </c>
      <c r="EF87" t="s">
        <v>47</v>
      </c>
      <c r="EG87" t="s">
        <v>780</v>
      </c>
      <c r="EI87" t="s">
        <v>771</v>
      </c>
    </row>
    <row r="88" spans="122:139" ht="10.5" customHeight="1" x14ac:dyDescent="0.25">
      <c r="DR88" t="s">
        <v>18</v>
      </c>
      <c r="DW88">
        <v>27235425</v>
      </c>
      <c r="DX88" t="s">
        <v>1058</v>
      </c>
      <c r="DY88" t="s">
        <v>1059</v>
      </c>
      <c r="DZ88" t="s">
        <v>1053</v>
      </c>
      <c r="EA88" t="s">
        <v>1060</v>
      </c>
      <c r="EF88" t="s">
        <v>47</v>
      </c>
      <c r="EG88" t="s">
        <v>780</v>
      </c>
      <c r="EI88" t="s">
        <v>771</v>
      </c>
    </row>
    <row r="89" spans="122:139" ht="10.5" customHeight="1" x14ac:dyDescent="0.25">
      <c r="DR89" t="s">
        <v>18</v>
      </c>
      <c r="DW89">
        <v>26783148</v>
      </c>
      <c r="DX89" t="s">
        <v>1061</v>
      </c>
      <c r="DY89" t="s">
        <v>1062</v>
      </c>
      <c r="DZ89" t="s">
        <v>901</v>
      </c>
      <c r="EA89" t="s">
        <v>1063</v>
      </c>
      <c r="EF89" t="s">
        <v>705</v>
      </c>
      <c r="EG89" t="s">
        <v>770</v>
      </c>
      <c r="EI89" t="s">
        <v>771</v>
      </c>
    </row>
    <row r="90" spans="122:139" ht="10.5" customHeight="1" x14ac:dyDescent="0.25">
      <c r="DR90" t="s">
        <v>18</v>
      </c>
      <c r="DW90">
        <v>26766778</v>
      </c>
      <c r="DX90" t="s">
        <v>1064</v>
      </c>
      <c r="DY90" t="s">
        <v>1065</v>
      </c>
      <c r="DZ90" t="s">
        <v>929</v>
      </c>
      <c r="EA90" t="s">
        <v>1066</v>
      </c>
      <c r="EF90" t="s">
        <v>703</v>
      </c>
      <c r="EG90" t="s">
        <v>947</v>
      </c>
      <c r="EI90" t="s">
        <v>771</v>
      </c>
    </row>
    <row r="91" spans="122:139" ht="10.5" customHeight="1" x14ac:dyDescent="0.25">
      <c r="DR91" t="s">
        <v>18</v>
      </c>
      <c r="DW91">
        <v>28425154</v>
      </c>
      <c r="DX91" t="s">
        <v>1067</v>
      </c>
      <c r="DY91" t="s">
        <v>1068</v>
      </c>
      <c r="DZ91" t="s">
        <v>1069</v>
      </c>
      <c r="EA91" t="s">
        <v>1070</v>
      </c>
      <c r="EF91" t="s">
        <v>47</v>
      </c>
      <c r="EG91" t="s">
        <v>780</v>
      </c>
      <c r="EI91" t="s">
        <v>771</v>
      </c>
    </row>
    <row r="92" spans="122:139" ht="10.5" customHeight="1" x14ac:dyDescent="0.25">
      <c r="DR92" t="s">
        <v>18</v>
      </c>
      <c r="DW92">
        <v>26416221</v>
      </c>
      <c r="DX92" t="s">
        <v>1071</v>
      </c>
      <c r="DY92" t="s">
        <v>1072</v>
      </c>
      <c r="DZ92" t="s">
        <v>827</v>
      </c>
      <c r="EA92" t="s">
        <v>1073</v>
      </c>
      <c r="EB92" s="155">
        <v>41031</v>
      </c>
      <c r="EF92" t="s">
        <v>705</v>
      </c>
      <c r="EG92" t="s">
        <v>770</v>
      </c>
      <c r="EI92" t="s">
        <v>771</v>
      </c>
    </row>
    <row r="93" spans="122:139" ht="10.5" customHeight="1" x14ac:dyDescent="0.25">
      <c r="DR93" t="s">
        <v>18</v>
      </c>
      <c r="DW93">
        <v>31617547</v>
      </c>
      <c r="DX93" t="s">
        <v>1074</v>
      </c>
      <c r="DY93" t="s">
        <v>1075</v>
      </c>
      <c r="DZ93" t="s">
        <v>901</v>
      </c>
      <c r="EA93" t="s">
        <v>1076</v>
      </c>
      <c r="EF93" t="s">
        <v>705</v>
      </c>
      <c r="EG93" t="s">
        <v>770</v>
      </c>
      <c r="EI93" t="s">
        <v>839</v>
      </c>
    </row>
    <row r="94" spans="122:139" ht="10.5" customHeight="1" x14ac:dyDescent="0.25">
      <c r="DR94" t="s">
        <v>18</v>
      </c>
      <c r="DW94">
        <v>26318820</v>
      </c>
      <c r="DX94" t="s">
        <v>1077</v>
      </c>
      <c r="DY94" t="s">
        <v>1078</v>
      </c>
      <c r="DZ94" t="s">
        <v>989</v>
      </c>
      <c r="EA94" t="s">
        <v>1079</v>
      </c>
      <c r="EF94" t="s">
        <v>698</v>
      </c>
      <c r="EG94" t="s">
        <v>789</v>
      </c>
      <c r="EI94" t="s">
        <v>771</v>
      </c>
    </row>
    <row r="95" spans="122:139" ht="10.5" customHeight="1" x14ac:dyDescent="0.25">
      <c r="DR95" t="s">
        <v>18</v>
      </c>
      <c r="DW95">
        <v>26406211</v>
      </c>
      <c r="DX95" t="s">
        <v>1080</v>
      </c>
      <c r="DY95" t="s">
        <v>1081</v>
      </c>
      <c r="DZ95" t="s">
        <v>801</v>
      </c>
      <c r="EA95" t="s">
        <v>1082</v>
      </c>
      <c r="EF95" t="s">
        <v>705</v>
      </c>
      <c r="EG95" t="s">
        <v>770</v>
      </c>
      <c r="EI95" t="s">
        <v>771</v>
      </c>
    </row>
    <row r="96" spans="122:139" ht="10.5" customHeight="1" x14ac:dyDescent="0.25">
      <c r="DR96" t="s">
        <v>18</v>
      </c>
      <c r="DW96">
        <v>26502786</v>
      </c>
      <c r="DX96" t="s">
        <v>1083</v>
      </c>
      <c r="DY96" t="s">
        <v>1084</v>
      </c>
      <c r="DZ96" t="s">
        <v>801</v>
      </c>
      <c r="EA96" t="s">
        <v>1085</v>
      </c>
      <c r="EF96" t="s">
        <v>698</v>
      </c>
      <c r="EG96" t="s">
        <v>789</v>
      </c>
      <c r="EI96" t="s">
        <v>771</v>
      </c>
    </row>
    <row r="97" spans="122:139" ht="10.5" customHeight="1" x14ac:dyDescent="0.25">
      <c r="DR97" t="s">
        <v>18</v>
      </c>
      <c r="DW97">
        <v>26502786</v>
      </c>
      <c r="DX97" t="s">
        <v>1083</v>
      </c>
      <c r="DY97" t="s">
        <v>1084</v>
      </c>
      <c r="DZ97" t="s">
        <v>801</v>
      </c>
      <c r="EA97" t="s">
        <v>1085</v>
      </c>
      <c r="EF97" t="s">
        <v>705</v>
      </c>
      <c r="EG97" t="s">
        <v>770</v>
      </c>
      <c r="EI97" t="s">
        <v>771</v>
      </c>
    </row>
    <row r="98" spans="122:139" ht="10.5" customHeight="1" x14ac:dyDescent="0.25">
      <c r="DR98" t="s">
        <v>18</v>
      </c>
      <c r="DW98">
        <v>30476438</v>
      </c>
      <c r="DX98" t="s">
        <v>1086</v>
      </c>
      <c r="DY98" t="s">
        <v>1087</v>
      </c>
      <c r="DZ98" t="s">
        <v>809</v>
      </c>
      <c r="EA98" t="s">
        <v>1088</v>
      </c>
      <c r="EF98" t="s">
        <v>705</v>
      </c>
      <c r="EG98" t="s">
        <v>770</v>
      </c>
      <c r="EI98" t="s">
        <v>771</v>
      </c>
    </row>
    <row r="99" spans="122:139" ht="10.5" customHeight="1" x14ac:dyDescent="0.25">
      <c r="DR99" t="s">
        <v>18</v>
      </c>
      <c r="DW99">
        <v>26640583</v>
      </c>
      <c r="DX99" t="s">
        <v>1089</v>
      </c>
      <c r="DY99" t="s">
        <v>1090</v>
      </c>
      <c r="DZ99" t="s">
        <v>901</v>
      </c>
      <c r="EA99" t="s">
        <v>1091</v>
      </c>
      <c r="EF99" t="s">
        <v>47</v>
      </c>
      <c r="EG99" t="s">
        <v>780</v>
      </c>
      <c r="EI99" t="s">
        <v>771</v>
      </c>
    </row>
    <row r="100" spans="122:139" ht="10.5" customHeight="1" x14ac:dyDescent="0.25">
      <c r="DR100" t="s">
        <v>18</v>
      </c>
      <c r="DW100">
        <v>31468814</v>
      </c>
      <c r="DX100" t="s">
        <v>1092</v>
      </c>
      <c r="DY100" t="s">
        <v>1093</v>
      </c>
      <c r="DZ100" t="s">
        <v>1094</v>
      </c>
      <c r="EA100" t="s">
        <v>1095</v>
      </c>
      <c r="EF100" t="s">
        <v>705</v>
      </c>
      <c r="EG100" t="s">
        <v>770</v>
      </c>
      <c r="EI100" t="s">
        <v>839</v>
      </c>
    </row>
    <row r="101" spans="122:139" ht="10.5" customHeight="1" x14ac:dyDescent="0.25">
      <c r="DR101" t="s">
        <v>18</v>
      </c>
      <c r="DW101">
        <v>26322341</v>
      </c>
      <c r="DX101" t="s">
        <v>1096</v>
      </c>
      <c r="DY101" t="s">
        <v>1097</v>
      </c>
      <c r="DZ101" t="s">
        <v>809</v>
      </c>
      <c r="EA101" t="s">
        <v>1098</v>
      </c>
      <c r="EF101" t="s">
        <v>47</v>
      </c>
      <c r="EG101" t="s">
        <v>780</v>
      </c>
      <c r="EI101" t="s">
        <v>771</v>
      </c>
    </row>
    <row r="102" spans="122:139" ht="10.5" customHeight="1" x14ac:dyDescent="0.25">
      <c r="DR102" t="s">
        <v>18</v>
      </c>
      <c r="DW102">
        <v>26322361</v>
      </c>
      <c r="DX102" t="s">
        <v>1099</v>
      </c>
      <c r="DY102" t="s">
        <v>1100</v>
      </c>
      <c r="DZ102" t="s">
        <v>783</v>
      </c>
      <c r="EA102" t="s">
        <v>1101</v>
      </c>
      <c r="EF102" t="s">
        <v>47</v>
      </c>
      <c r="EG102" t="s">
        <v>780</v>
      </c>
      <c r="EI102" t="s">
        <v>771</v>
      </c>
    </row>
    <row r="103" spans="122:139" ht="10.5" customHeight="1" x14ac:dyDescent="0.25">
      <c r="DR103" t="s">
        <v>18</v>
      </c>
      <c r="DW103">
        <v>26322343</v>
      </c>
      <c r="DX103" t="s">
        <v>1102</v>
      </c>
      <c r="DY103" t="s">
        <v>1103</v>
      </c>
      <c r="DZ103" t="s">
        <v>1104</v>
      </c>
      <c r="EA103" t="s">
        <v>1105</v>
      </c>
      <c r="EF103" t="s">
        <v>47</v>
      </c>
      <c r="EG103" t="s">
        <v>780</v>
      </c>
      <c r="EI103" t="s">
        <v>771</v>
      </c>
    </row>
    <row r="104" spans="122:139" ht="10.5" customHeight="1" x14ac:dyDescent="0.25">
      <c r="DR104" t="s">
        <v>18</v>
      </c>
      <c r="DW104">
        <v>30989316</v>
      </c>
      <c r="DX104" t="s">
        <v>1106</v>
      </c>
      <c r="DY104" t="s">
        <v>1107</v>
      </c>
      <c r="DZ104" t="s">
        <v>1053</v>
      </c>
      <c r="EA104" t="s">
        <v>1108</v>
      </c>
      <c r="EF104" t="s">
        <v>702</v>
      </c>
      <c r="EG104" t="s">
        <v>798</v>
      </c>
      <c r="EI104" t="s">
        <v>771</v>
      </c>
    </row>
    <row r="105" spans="122:139" ht="10.5" customHeight="1" x14ac:dyDescent="0.25">
      <c r="DR105" t="s">
        <v>18</v>
      </c>
      <c r="DW105">
        <v>26497668</v>
      </c>
      <c r="DX105" t="s">
        <v>1109</v>
      </c>
      <c r="DY105" t="s">
        <v>1110</v>
      </c>
      <c r="DZ105" t="s">
        <v>1111</v>
      </c>
      <c r="EA105" t="s">
        <v>1112</v>
      </c>
      <c r="EB105" s="155">
        <v>39995</v>
      </c>
      <c r="EF105" t="s">
        <v>705</v>
      </c>
      <c r="EG105" t="s">
        <v>770</v>
      </c>
      <c r="EI105" t="s">
        <v>771</v>
      </c>
    </row>
    <row r="106" spans="122:139" ht="10.5" customHeight="1" x14ac:dyDescent="0.25">
      <c r="DR106" t="s">
        <v>18</v>
      </c>
      <c r="DW106">
        <v>30842563</v>
      </c>
      <c r="DX106" t="s">
        <v>1113</v>
      </c>
      <c r="DY106" t="s">
        <v>1114</v>
      </c>
      <c r="DZ106" t="s">
        <v>1069</v>
      </c>
      <c r="EA106" t="s">
        <v>1115</v>
      </c>
      <c r="EF106" t="s">
        <v>705</v>
      </c>
      <c r="EG106" t="s">
        <v>770</v>
      </c>
      <c r="EI106" t="s">
        <v>771</v>
      </c>
    </row>
    <row r="107" spans="122:139" ht="10.5" customHeight="1" x14ac:dyDescent="0.25">
      <c r="DR107" t="s">
        <v>18</v>
      </c>
      <c r="DW107">
        <v>31304544</v>
      </c>
      <c r="DX107" t="s">
        <v>1116</v>
      </c>
      <c r="DY107" t="s">
        <v>1117</v>
      </c>
      <c r="DZ107" t="s">
        <v>1118</v>
      </c>
      <c r="EA107" t="s">
        <v>1119</v>
      </c>
      <c r="EF107" t="s">
        <v>705</v>
      </c>
      <c r="EG107" t="s">
        <v>770</v>
      </c>
      <c r="EI107" t="s">
        <v>839</v>
      </c>
    </row>
    <row r="108" spans="122:139" ht="10.5" customHeight="1" x14ac:dyDescent="0.25">
      <c r="DR108" t="s">
        <v>18</v>
      </c>
      <c r="DW108">
        <v>31239799</v>
      </c>
      <c r="DX108" t="s">
        <v>1120</v>
      </c>
      <c r="DY108" t="s">
        <v>1121</v>
      </c>
      <c r="DZ108" t="s">
        <v>901</v>
      </c>
      <c r="EA108" t="s">
        <v>1122</v>
      </c>
      <c r="EF108" t="s">
        <v>47</v>
      </c>
      <c r="EG108" t="s">
        <v>780</v>
      </c>
      <c r="EI108" t="s">
        <v>771</v>
      </c>
    </row>
    <row r="109" spans="122:139" ht="10.5" customHeight="1" x14ac:dyDescent="0.25">
      <c r="DR109" t="s">
        <v>18</v>
      </c>
      <c r="DW109">
        <v>28063163</v>
      </c>
      <c r="DX109" t="s">
        <v>1123</v>
      </c>
      <c r="DY109" t="s">
        <v>1124</v>
      </c>
      <c r="DZ109" t="s">
        <v>901</v>
      </c>
      <c r="EA109" t="s">
        <v>1125</v>
      </c>
      <c r="EF109" t="s">
        <v>47</v>
      </c>
      <c r="EG109" t="s">
        <v>780</v>
      </c>
      <c r="EI109" t="s">
        <v>771</v>
      </c>
    </row>
    <row r="110" spans="122:139" ht="10.5" customHeight="1" x14ac:dyDescent="0.25">
      <c r="DR110" t="s">
        <v>18</v>
      </c>
      <c r="DW110">
        <v>31417367</v>
      </c>
      <c r="DX110" t="s">
        <v>1126</v>
      </c>
      <c r="DY110" t="s">
        <v>1127</v>
      </c>
      <c r="DZ110" t="s">
        <v>909</v>
      </c>
      <c r="EA110" t="s">
        <v>1128</v>
      </c>
      <c r="EF110" t="s">
        <v>47</v>
      </c>
      <c r="EG110" t="s">
        <v>780</v>
      </c>
      <c r="EI110" t="s">
        <v>771</v>
      </c>
    </row>
    <row r="111" spans="122:139" ht="10.5" customHeight="1" x14ac:dyDescent="0.25">
      <c r="DR111" t="s">
        <v>18</v>
      </c>
      <c r="DW111">
        <v>31436620</v>
      </c>
      <c r="DX111" t="s">
        <v>1129</v>
      </c>
      <c r="DY111" t="s">
        <v>1130</v>
      </c>
      <c r="DZ111" t="s">
        <v>909</v>
      </c>
      <c r="EA111" t="s">
        <v>1131</v>
      </c>
      <c r="EF111" t="s">
        <v>705</v>
      </c>
      <c r="EG111" t="s">
        <v>770</v>
      </c>
      <c r="EI111" t="s">
        <v>771</v>
      </c>
    </row>
    <row r="112" spans="122:139" ht="10.5" customHeight="1" x14ac:dyDescent="0.25">
      <c r="DR112" t="s">
        <v>18</v>
      </c>
      <c r="DW112">
        <v>31313169</v>
      </c>
      <c r="DX112" t="s">
        <v>1132</v>
      </c>
      <c r="DY112" t="s">
        <v>1133</v>
      </c>
      <c r="DZ112" t="s">
        <v>783</v>
      </c>
      <c r="EA112" t="s">
        <v>1134</v>
      </c>
      <c r="EF112" t="s">
        <v>47</v>
      </c>
      <c r="EG112" t="s">
        <v>780</v>
      </c>
      <c r="EI112" t="s">
        <v>839</v>
      </c>
    </row>
    <row r="113" spans="122:139" ht="10.5" customHeight="1" x14ac:dyDescent="0.25">
      <c r="DR113" t="s">
        <v>18</v>
      </c>
      <c r="DW113">
        <v>27121180</v>
      </c>
      <c r="DX113" t="s">
        <v>1135</v>
      </c>
      <c r="DY113" t="s">
        <v>1136</v>
      </c>
      <c r="DZ113" t="s">
        <v>901</v>
      </c>
      <c r="EA113" t="s">
        <v>1137</v>
      </c>
      <c r="EF113" t="s">
        <v>47</v>
      </c>
      <c r="EG113" t="s">
        <v>780</v>
      </c>
      <c r="EI113" t="s">
        <v>771</v>
      </c>
    </row>
    <row r="114" spans="122:139" ht="10.5" customHeight="1" x14ac:dyDescent="0.25">
      <c r="DR114" t="s">
        <v>18</v>
      </c>
      <c r="DW114">
        <v>31419004</v>
      </c>
      <c r="DX114" t="s">
        <v>1138</v>
      </c>
      <c r="DY114" t="s">
        <v>1139</v>
      </c>
      <c r="DZ114" t="s">
        <v>901</v>
      </c>
      <c r="EA114" t="s">
        <v>1140</v>
      </c>
      <c r="EF114" t="s">
        <v>705</v>
      </c>
      <c r="EG114" t="s">
        <v>770</v>
      </c>
      <c r="EI114" t="s">
        <v>771</v>
      </c>
    </row>
    <row r="115" spans="122:139" ht="10.5" customHeight="1" x14ac:dyDescent="0.25">
      <c r="DR115" t="s">
        <v>18</v>
      </c>
      <c r="DW115">
        <v>31577906</v>
      </c>
      <c r="DX115" t="s">
        <v>1141</v>
      </c>
      <c r="DY115" t="s">
        <v>1142</v>
      </c>
      <c r="DZ115" t="s">
        <v>1069</v>
      </c>
      <c r="EA115" t="s">
        <v>1143</v>
      </c>
      <c r="EF115" t="s">
        <v>705</v>
      </c>
      <c r="EG115" t="s">
        <v>770</v>
      </c>
      <c r="EI115" t="s">
        <v>771</v>
      </c>
    </row>
    <row r="116" spans="122:139" ht="10.5" customHeight="1" x14ac:dyDescent="0.25">
      <c r="DR116" t="s">
        <v>18</v>
      </c>
      <c r="DW116">
        <v>31433076</v>
      </c>
      <c r="DX116" t="s">
        <v>1144</v>
      </c>
      <c r="DY116" t="s">
        <v>1145</v>
      </c>
      <c r="DZ116" t="s">
        <v>1146</v>
      </c>
      <c r="EA116" t="s">
        <v>1147</v>
      </c>
      <c r="EF116" t="s">
        <v>705</v>
      </c>
      <c r="EG116" t="s">
        <v>770</v>
      </c>
      <c r="EI116" t="s">
        <v>839</v>
      </c>
    </row>
    <row r="117" spans="122:139" ht="10.5" customHeight="1" x14ac:dyDescent="0.25">
      <c r="DR117" t="s">
        <v>18</v>
      </c>
      <c r="DW117">
        <v>28943648</v>
      </c>
      <c r="DX117" t="s">
        <v>1148</v>
      </c>
      <c r="DY117" t="s">
        <v>1149</v>
      </c>
      <c r="DZ117" t="s">
        <v>932</v>
      </c>
      <c r="EA117" t="s">
        <v>1150</v>
      </c>
      <c r="EB117" s="155">
        <v>42088</v>
      </c>
      <c r="EF117" t="s">
        <v>705</v>
      </c>
      <c r="EG117" t="s">
        <v>770</v>
      </c>
      <c r="EI117" t="s">
        <v>771</v>
      </c>
    </row>
    <row r="118" spans="122:139" ht="10.5" customHeight="1" x14ac:dyDescent="0.25">
      <c r="DR118" t="s">
        <v>18</v>
      </c>
      <c r="DW118">
        <v>28003812</v>
      </c>
      <c r="DX118" t="s">
        <v>1151</v>
      </c>
      <c r="DY118" t="s">
        <v>1152</v>
      </c>
      <c r="DZ118" t="s">
        <v>787</v>
      </c>
      <c r="EA118" t="s">
        <v>1153</v>
      </c>
      <c r="EF118" t="s">
        <v>47</v>
      </c>
      <c r="EG118" t="s">
        <v>780</v>
      </c>
      <c r="EI118" t="s">
        <v>771</v>
      </c>
    </row>
    <row r="119" spans="122:139" ht="10.5" customHeight="1" x14ac:dyDescent="0.25">
      <c r="DR119" t="s">
        <v>18</v>
      </c>
      <c r="DW119">
        <v>28139704</v>
      </c>
      <c r="DX119" t="s">
        <v>1154</v>
      </c>
      <c r="DY119" t="s">
        <v>1155</v>
      </c>
      <c r="DZ119" t="s">
        <v>901</v>
      </c>
      <c r="EA119" t="s">
        <v>1156</v>
      </c>
      <c r="EF119" t="s">
        <v>703</v>
      </c>
      <c r="EG119" t="s">
        <v>947</v>
      </c>
      <c r="EI119" t="s">
        <v>771</v>
      </c>
    </row>
    <row r="120" spans="122:139" ht="10.5" customHeight="1" x14ac:dyDescent="0.25">
      <c r="DR120" t="s">
        <v>18</v>
      </c>
      <c r="DW120">
        <v>28140675</v>
      </c>
      <c r="DX120" t="s">
        <v>1157</v>
      </c>
      <c r="DY120" t="s">
        <v>1158</v>
      </c>
      <c r="DZ120" t="s">
        <v>901</v>
      </c>
      <c r="EA120" t="s">
        <v>1159</v>
      </c>
      <c r="EF120" t="s">
        <v>47</v>
      </c>
      <c r="EG120" t="s">
        <v>780</v>
      </c>
      <c r="EI120" t="s">
        <v>771</v>
      </c>
    </row>
    <row r="121" spans="122:139" ht="10.5" customHeight="1" x14ac:dyDescent="0.25">
      <c r="DR121" t="s">
        <v>18</v>
      </c>
      <c r="DW121">
        <v>26318961</v>
      </c>
      <c r="DX121" t="s">
        <v>1160</v>
      </c>
      <c r="DY121" t="s">
        <v>1161</v>
      </c>
      <c r="DZ121" t="s">
        <v>792</v>
      </c>
      <c r="EA121" t="s">
        <v>1162</v>
      </c>
      <c r="EF121" t="s">
        <v>705</v>
      </c>
      <c r="EG121" t="s">
        <v>770</v>
      </c>
      <c r="EI121" t="s">
        <v>771</v>
      </c>
    </row>
    <row r="122" spans="122:139" ht="10.5" customHeight="1" x14ac:dyDescent="0.25">
      <c r="DR122" t="s">
        <v>18</v>
      </c>
      <c r="DW122">
        <v>27248394</v>
      </c>
      <c r="DX122" t="s">
        <v>1163</v>
      </c>
      <c r="DY122" t="s">
        <v>1164</v>
      </c>
      <c r="DZ122" t="s">
        <v>975</v>
      </c>
      <c r="EA122" t="s">
        <v>1165</v>
      </c>
      <c r="EF122" t="s">
        <v>47</v>
      </c>
      <c r="EG122" t="s">
        <v>780</v>
      </c>
      <c r="EI122" t="s">
        <v>771</v>
      </c>
    </row>
    <row r="123" spans="122:139" ht="10.5" customHeight="1" x14ac:dyDescent="0.25">
      <c r="DR123" t="s">
        <v>18</v>
      </c>
      <c r="DW123">
        <v>27666778</v>
      </c>
      <c r="DX123" t="s">
        <v>1166</v>
      </c>
      <c r="DY123" t="s">
        <v>1167</v>
      </c>
      <c r="DZ123" t="s">
        <v>774</v>
      </c>
      <c r="EA123" t="s">
        <v>1168</v>
      </c>
      <c r="EB123" s="155">
        <v>40469</v>
      </c>
      <c r="EF123" t="s">
        <v>705</v>
      </c>
      <c r="EG123" t="s">
        <v>770</v>
      </c>
      <c r="EI123" t="s">
        <v>771</v>
      </c>
    </row>
    <row r="124" spans="122:139" ht="10.5" customHeight="1" x14ac:dyDescent="0.25">
      <c r="DR124" t="s">
        <v>18</v>
      </c>
      <c r="DW124">
        <v>31029992</v>
      </c>
      <c r="DX124" t="s">
        <v>1169</v>
      </c>
      <c r="DY124" t="s">
        <v>1170</v>
      </c>
      <c r="DZ124" t="s">
        <v>975</v>
      </c>
      <c r="EA124" t="s">
        <v>1171</v>
      </c>
      <c r="EF124" t="s">
        <v>47</v>
      </c>
      <c r="EG124" t="s">
        <v>780</v>
      </c>
      <c r="EI124" t="s">
        <v>771</v>
      </c>
    </row>
    <row r="125" spans="122:139" ht="10.5" customHeight="1" x14ac:dyDescent="0.25">
      <c r="DR125" t="s">
        <v>18</v>
      </c>
      <c r="DW125">
        <v>26358115</v>
      </c>
      <c r="DX125" t="s">
        <v>1172</v>
      </c>
      <c r="DY125" t="s">
        <v>1173</v>
      </c>
      <c r="DZ125" t="s">
        <v>957</v>
      </c>
      <c r="EA125" t="s">
        <v>1174</v>
      </c>
      <c r="EF125" t="s">
        <v>47</v>
      </c>
      <c r="EG125" t="s">
        <v>780</v>
      </c>
      <c r="EI125" t="s">
        <v>771</v>
      </c>
    </row>
    <row r="126" spans="122:139" ht="10.5" customHeight="1" x14ac:dyDescent="0.25">
      <c r="DR126" t="s">
        <v>18</v>
      </c>
      <c r="DW126">
        <v>26318794</v>
      </c>
      <c r="DX126" t="s">
        <v>1175</v>
      </c>
      <c r="DY126" t="s">
        <v>1176</v>
      </c>
      <c r="DZ126" t="s">
        <v>1177</v>
      </c>
      <c r="EA126" t="s">
        <v>1178</v>
      </c>
      <c r="EB126" s="155">
        <v>38353</v>
      </c>
      <c r="EF126" t="s">
        <v>705</v>
      </c>
      <c r="EG126" t="s">
        <v>770</v>
      </c>
      <c r="EI126" t="s">
        <v>771</v>
      </c>
    </row>
    <row r="127" spans="122:139" ht="10.5" customHeight="1" x14ac:dyDescent="0.25">
      <c r="DR127" t="s">
        <v>18</v>
      </c>
      <c r="DW127">
        <v>26322338</v>
      </c>
      <c r="DX127" t="s">
        <v>33</v>
      </c>
      <c r="DY127" t="s">
        <v>36</v>
      </c>
      <c r="DZ127" t="s">
        <v>39</v>
      </c>
      <c r="EA127" t="s">
        <v>42</v>
      </c>
      <c r="EF127" t="s">
        <v>47</v>
      </c>
      <c r="EG127" t="s">
        <v>780</v>
      </c>
      <c r="EI127" t="s">
        <v>771</v>
      </c>
    </row>
    <row r="128" spans="122:139" ht="10.5" customHeight="1" x14ac:dyDescent="0.25">
      <c r="DR128" t="s">
        <v>18</v>
      </c>
      <c r="DW128">
        <v>26322359</v>
      </c>
      <c r="DX128" t="s">
        <v>1179</v>
      </c>
      <c r="DY128" t="s">
        <v>1180</v>
      </c>
      <c r="DZ128" t="s">
        <v>1146</v>
      </c>
      <c r="EA128" t="s">
        <v>1181</v>
      </c>
      <c r="EF128" t="s">
        <v>47</v>
      </c>
      <c r="EG128" t="s">
        <v>780</v>
      </c>
      <c r="EI128" t="s">
        <v>771</v>
      </c>
    </row>
    <row r="129" spans="122:139" ht="10.5" customHeight="1" x14ac:dyDescent="0.25">
      <c r="DR129" t="s">
        <v>18</v>
      </c>
      <c r="DW129">
        <v>26318937</v>
      </c>
      <c r="DX129" t="s">
        <v>1182</v>
      </c>
      <c r="DY129" t="s">
        <v>1183</v>
      </c>
      <c r="DZ129" t="s">
        <v>1184</v>
      </c>
      <c r="EA129" t="s">
        <v>1185</v>
      </c>
      <c r="EF129" t="s">
        <v>718</v>
      </c>
      <c r="EG129" t="s">
        <v>1186</v>
      </c>
      <c r="EI129" t="s">
        <v>839</v>
      </c>
    </row>
    <row r="130" spans="122:139" ht="10.5" customHeight="1" x14ac:dyDescent="0.25">
      <c r="DR130" t="s">
        <v>18</v>
      </c>
      <c r="DW130">
        <v>26358466</v>
      </c>
      <c r="DX130" t="s">
        <v>1187</v>
      </c>
      <c r="DY130" t="s">
        <v>1188</v>
      </c>
      <c r="DZ130" t="s">
        <v>783</v>
      </c>
      <c r="EA130" t="s">
        <v>1189</v>
      </c>
      <c r="EB130" s="155">
        <v>33906</v>
      </c>
      <c r="EF130" t="s">
        <v>47</v>
      </c>
      <c r="EG130" t="s">
        <v>780</v>
      </c>
      <c r="EI130" t="s">
        <v>771</v>
      </c>
    </row>
    <row r="131" spans="122:139" ht="10.5" customHeight="1" x14ac:dyDescent="0.25">
      <c r="DR131" t="s">
        <v>18</v>
      </c>
      <c r="DW131">
        <v>31596848</v>
      </c>
      <c r="DX131" t="s">
        <v>1190</v>
      </c>
      <c r="DY131" t="s">
        <v>1191</v>
      </c>
      <c r="DZ131" t="s">
        <v>774</v>
      </c>
      <c r="EA131" t="s">
        <v>1192</v>
      </c>
      <c r="EF131" t="s">
        <v>47</v>
      </c>
      <c r="EG131" t="s">
        <v>780</v>
      </c>
      <c r="EI131" t="s">
        <v>771</v>
      </c>
    </row>
    <row r="132" spans="122:139" ht="10.5" customHeight="1" x14ac:dyDescent="0.25">
      <c r="DR132" t="s">
        <v>18</v>
      </c>
      <c r="DW132">
        <v>26318851</v>
      </c>
      <c r="DX132" t="s">
        <v>1193</v>
      </c>
      <c r="DY132" t="s">
        <v>1194</v>
      </c>
      <c r="DZ132" t="s">
        <v>1195</v>
      </c>
      <c r="EA132" t="s">
        <v>1196</v>
      </c>
      <c r="EF132" t="s">
        <v>705</v>
      </c>
      <c r="EG132" t="s">
        <v>770</v>
      </c>
      <c r="EI132" t="s">
        <v>839</v>
      </c>
    </row>
    <row r="133" spans="122:139" ht="10.5" customHeight="1" x14ac:dyDescent="0.25">
      <c r="DR133" t="s">
        <v>18</v>
      </c>
      <c r="DW133">
        <v>26318964</v>
      </c>
      <c r="DX133" t="s">
        <v>1197</v>
      </c>
      <c r="DY133" t="s">
        <v>1198</v>
      </c>
      <c r="DZ133" t="s">
        <v>909</v>
      </c>
      <c r="EA133" t="s">
        <v>1199</v>
      </c>
      <c r="EF133" t="s">
        <v>698</v>
      </c>
      <c r="EG133" t="s">
        <v>789</v>
      </c>
      <c r="EI133" t="s">
        <v>771</v>
      </c>
    </row>
    <row r="134" spans="122:139" ht="10.5" customHeight="1" x14ac:dyDescent="0.25">
      <c r="DR134" t="s">
        <v>18</v>
      </c>
      <c r="DW134">
        <v>27954259</v>
      </c>
      <c r="DX134" t="s">
        <v>1200</v>
      </c>
      <c r="DY134" t="s">
        <v>1201</v>
      </c>
      <c r="DZ134" t="s">
        <v>1202</v>
      </c>
      <c r="EA134" t="s">
        <v>1203</v>
      </c>
      <c r="EF134" t="s">
        <v>47</v>
      </c>
      <c r="EG134" t="s">
        <v>780</v>
      </c>
      <c r="EI134" t="s">
        <v>771</v>
      </c>
    </row>
    <row r="135" spans="122:139" ht="10.5" customHeight="1" x14ac:dyDescent="0.25">
      <c r="DR135" t="s">
        <v>18</v>
      </c>
      <c r="DW135">
        <v>26321857</v>
      </c>
      <c r="DX135" t="s">
        <v>1204</v>
      </c>
      <c r="DY135" t="s">
        <v>1205</v>
      </c>
      <c r="DZ135" t="s">
        <v>1202</v>
      </c>
      <c r="EA135" t="s">
        <v>1206</v>
      </c>
      <c r="EF135" t="s">
        <v>47</v>
      </c>
      <c r="EG135" t="s">
        <v>780</v>
      </c>
      <c r="EI135" t="s">
        <v>771</v>
      </c>
    </row>
    <row r="136" spans="122:139" ht="10.5" customHeight="1" x14ac:dyDescent="0.25">
      <c r="DR136" t="s">
        <v>18</v>
      </c>
      <c r="DW136">
        <v>26518665</v>
      </c>
      <c r="DX136" t="s">
        <v>1207</v>
      </c>
      <c r="DY136" t="s">
        <v>1208</v>
      </c>
      <c r="DZ136" t="s">
        <v>1209</v>
      </c>
      <c r="EA136" t="s">
        <v>1210</v>
      </c>
      <c r="EB136" s="155">
        <v>38824</v>
      </c>
      <c r="EF136" t="s">
        <v>47</v>
      </c>
      <c r="EG136" t="s">
        <v>780</v>
      </c>
      <c r="EI136" t="s">
        <v>771</v>
      </c>
    </row>
    <row r="137" spans="122:139" ht="10.5" customHeight="1" x14ac:dyDescent="0.25">
      <c r="DR137" t="s">
        <v>18</v>
      </c>
      <c r="DW137">
        <v>30906887</v>
      </c>
      <c r="DX137" t="s">
        <v>1211</v>
      </c>
      <c r="DY137" t="s">
        <v>967</v>
      </c>
      <c r="DZ137" t="s">
        <v>1212</v>
      </c>
      <c r="EA137" t="s">
        <v>969</v>
      </c>
      <c r="EF137" t="s">
        <v>705</v>
      </c>
      <c r="EG137" t="s">
        <v>770</v>
      </c>
      <c r="EI137" t="s">
        <v>771</v>
      </c>
    </row>
    <row r="138" spans="122:139" ht="10.5" customHeight="1" x14ac:dyDescent="0.25">
      <c r="DR138" t="s">
        <v>18</v>
      </c>
      <c r="DW138">
        <v>31651130</v>
      </c>
      <c r="DX138" t="s">
        <v>1213</v>
      </c>
      <c r="DY138" t="s">
        <v>1214</v>
      </c>
      <c r="DZ138" t="s">
        <v>1215</v>
      </c>
      <c r="EA138" t="s">
        <v>1216</v>
      </c>
      <c r="EB138" s="155">
        <v>44907</v>
      </c>
      <c r="EF138" t="s">
        <v>705</v>
      </c>
      <c r="EG138" t="s">
        <v>770</v>
      </c>
      <c r="EI138" t="s">
        <v>839</v>
      </c>
    </row>
    <row r="139" spans="122:139" ht="10.5" customHeight="1" x14ac:dyDescent="0.25">
      <c r="DR139" t="s">
        <v>18</v>
      </c>
      <c r="DW139">
        <v>30920381</v>
      </c>
      <c r="DX139" t="s">
        <v>1217</v>
      </c>
      <c r="DY139" t="s">
        <v>967</v>
      </c>
      <c r="DZ139" t="s">
        <v>1215</v>
      </c>
      <c r="EA139" t="s">
        <v>969</v>
      </c>
      <c r="EB139" s="155">
        <v>42795</v>
      </c>
      <c r="EF139" t="s">
        <v>705</v>
      </c>
      <c r="EG139" t="s">
        <v>770</v>
      </c>
      <c r="EI139" t="s">
        <v>771</v>
      </c>
    </row>
    <row r="140" spans="122:139" ht="10.5" customHeight="1" x14ac:dyDescent="0.25">
      <c r="DR140" t="s">
        <v>18</v>
      </c>
      <c r="DW140">
        <v>26322363</v>
      </c>
      <c r="DX140" t="s">
        <v>1218</v>
      </c>
      <c r="DY140" t="s">
        <v>1219</v>
      </c>
      <c r="DZ140" t="s">
        <v>809</v>
      </c>
      <c r="EA140" t="s">
        <v>1220</v>
      </c>
      <c r="EF140" t="s">
        <v>702</v>
      </c>
      <c r="EG140" t="s">
        <v>798</v>
      </c>
      <c r="EI140" t="s">
        <v>771</v>
      </c>
    </row>
    <row r="141" spans="122:139" ht="10.5" customHeight="1" x14ac:dyDescent="0.25">
      <c r="DR141" t="s">
        <v>18</v>
      </c>
      <c r="DW141">
        <v>26322363</v>
      </c>
      <c r="DX141" t="s">
        <v>1218</v>
      </c>
      <c r="DY141" t="s">
        <v>1219</v>
      </c>
      <c r="DZ141" t="s">
        <v>809</v>
      </c>
      <c r="EA141" t="s">
        <v>1220</v>
      </c>
      <c r="EF141" t="s">
        <v>47</v>
      </c>
      <c r="EG141" t="s">
        <v>780</v>
      </c>
      <c r="EI141" t="s">
        <v>771</v>
      </c>
    </row>
    <row r="142" spans="122:139" ht="10.5" customHeight="1" x14ac:dyDescent="0.25">
      <c r="DR142" t="s">
        <v>18</v>
      </c>
      <c r="DW142">
        <v>28942868</v>
      </c>
      <c r="DX142" t="s">
        <v>1221</v>
      </c>
      <c r="DY142" t="s">
        <v>1222</v>
      </c>
      <c r="DZ142" t="s">
        <v>929</v>
      </c>
      <c r="EA142" t="s">
        <v>1223</v>
      </c>
      <c r="EF142" t="s">
        <v>702</v>
      </c>
      <c r="EG142" t="s">
        <v>798</v>
      </c>
      <c r="EI142" t="s">
        <v>771</v>
      </c>
    </row>
    <row r="143" spans="122:139" ht="10.5" customHeight="1" x14ac:dyDescent="0.25">
      <c r="DR143" t="s">
        <v>18</v>
      </c>
      <c r="DW143">
        <v>26506400</v>
      </c>
      <c r="DX143" t="s">
        <v>1224</v>
      </c>
      <c r="DY143" t="s">
        <v>1225</v>
      </c>
      <c r="DZ143" t="s">
        <v>1226</v>
      </c>
      <c r="EA143" t="s">
        <v>1227</v>
      </c>
      <c r="EF143" t="s">
        <v>47</v>
      </c>
      <c r="EG143" t="s">
        <v>780</v>
      </c>
      <c r="EI143" t="s">
        <v>771</v>
      </c>
    </row>
    <row r="144" spans="122:139" ht="10.5" customHeight="1" x14ac:dyDescent="0.25">
      <c r="DR144" t="s">
        <v>18</v>
      </c>
      <c r="DW144">
        <v>26796334</v>
      </c>
      <c r="DX144" t="s">
        <v>1228</v>
      </c>
      <c r="DY144" t="s">
        <v>1229</v>
      </c>
      <c r="DZ144" t="s">
        <v>1230</v>
      </c>
      <c r="EA144" t="s">
        <v>1231</v>
      </c>
      <c r="EF144" t="s">
        <v>704</v>
      </c>
      <c r="EG144" t="s">
        <v>1232</v>
      </c>
      <c r="EI144" t="s">
        <v>771</v>
      </c>
    </row>
    <row r="145" spans="122:139" ht="10.5" customHeight="1" x14ac:dyDescent="0.25">
      <c r="DR145" t="s">
        <v>18</v>
      </c>
      <c r="DW145">
        <v>26322367</v>
      </c>
      <c r="DX145" t="s">
        <v>1233</v>
      </c>
      <c r="DY145" t="s">
        <v>1234</v>
      </c>
      <c r="DZ145" t="s">
        <v>1235</v>
      </c>
      <c r="EA145" t="s">
        <v>1236</v>
      </c>
      <c r="EF145" t="s">
        <v>47</v>
      </c>
      <c r="EG145" t="s">
        <v>780</v>
      </c>
      <c r="EI145" t="s">
        <v>771</v>
      </c>
    </row>
    <row r="146" spans="122:139" ht="10.5" customHeight="1" x14ac:dyDescent="0.25">
      <c r="DR146" t="s">
        <v>18</v>
      </c>
      <c r="DW146">
        <v>28151860</v>
      </c>
      <c r="DX146" t="s">
        <v>1237</v>
      </c>
      <c r="DY146" t="s">
        <v>1238</v>
      </c>
      <c r="DZ146" t="s">
        <v>929</v>
      </c>
      <c r="EA146" t="s">
        <v>1239</v>
      </c>
      <c r="EF146" t="s">
        <v>47</v>
      </c>
      <c r="EG146" t="s">
        <v>780</v>
      </c>
      <c r="EI146" t="s">
        <v>771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99"/>
  </sheetPr>
  <dimension ref="A1:F52"/>
  <sheetViews>
    <sheetView showGridLines="0" zoomScale="80" workbookViewId="0"/>
  </sheetViews>
  <sheetFormatPr defaultRowHeight="10.5" customHeight="1" x14ac:dyDescent="0.25"/>
  <cols>
    <col min="1" max="1" width="28.5703125" style="154" customWidth="1"/>
    <col min="2" max="2" width="34.28515625" style="154" customWidth="1"/>
    <col min="3" max="3" width="10" style="154" customWidth="1"/>
    <col min="4" max="4" width="21.42578125" style="154" customWidth="1"/>
    <col min="5" max="5" width="28.5703125" customWidth="1"/>
    <col min="6" max="6" width="17.140625" customWidth="1"/>
  </cols>
  <sheetData>
    <row r="1" spans="1:6" ht="11.25" customHeight="1" x14ac:dyDescent="0.25">
      <c r="A1" s="1" t="s">
        <v>1240</v>
      </c>
      <c r="B1" s="1" t="s">
        <v>1241</v>
      </c>
      <c r="C1" s="1" t="s">
        <v>64</v>
      </c>
      <c r="D1" s="1" t="s">
        <v>1242</v>
      </c>
      <c r="E1" t="s">
        <v>60</v>
      </c>
      <c r="F1" t="s">
        <v>1243</v>
      </c>
    </row>
    <row r="2" spans="1:6" ht="10.5" customHeight="1" x14ac:dyDescent="0.25">
      <c r="A2" s="1" t="s">
        <v>1244</v>
      </c>
      <c r="B2" s="1" t="s">
        <v>1244</v>
      </c>
      <c r="C2" s="1" t="s">
        <v>1245</v>
      </c>
      <c r="D2" s="1" t="s">
        <v>1246</v>
      </c>
      <c r="E2" t="s">
        <v>1244</v>
      </c>
      <c r="F2" t="s">
        <v>1247</v>
      </c>
    </row>
    <row r="3" spans="1:6" ht="10.5" customHeight="1" x14ac:dyDescent="0.25">
      <c r="A3" s="1" t="s">
        <v>1248</v>
      </c>
      <c r="B3" s="1" t="s">
        <v>1248</v>
      </c>
      <c r="C3" s="1" t="s">
        <v>1249</v>
      </c>
      <c r="D3" s="1" t="s">
        <v>1246</v>
      </c>
      <c r="E3" t="s">
        <v>1248</v>
      </c>
      <c r="F3" t="s">
        <v>1250</v>
      </c>
    </row>
    <row r="4" spans="1:6" ht="10.5" customHeight="1" x14ac:dyDescent="0.25">
      <c r="A4" s="1" t="s">
        <v>1251</v>
      </c>
      <c r="B4" s="1" t="s">
        <v>1251</v>
      </c>
      <c r="C4" s="1" t="s">
        <v>1252</v>
      </c>
      <c r="D4" s="1" t="s">
        <v>1246</v>
      </c>
      <c r="E4" t="s">
        <v>1251</v>
      </c>
      <c r="F4" t="s">
        <v>1253</v>
      </c>
    </row>
    <row r="5" spans="1:6" ht="10.5" customHeight="1" x14ac:dyDescent="0.25">
      <c r="A5" s="1" t="s">
        <v>1254</v>
      </c>
      <c r="B5" s="1" t="s">
        <v>1254</v>
      </c>
      <c r="C5" s="1" t="s">
        <v>1255</v>
      </c>
      <c r="D5" s="1" t="s">
        <v>1246</v>
      </c>
      <c r="E5" t="s">
        <v>1254</v>
      </c>
      <c r="F5" t="s">
        <v>1256</v>
      </c>
    </row>
    <row r="6" spans="1:6" ht="10.5" customHeight="1" x14ac:dyDescent="0.25">
      <c r="A6" s="1" t="s">
        <v>1257</v>
      </c>
      <c r="B6" s="1" t="s">
        <v>1257</v>
      </c>
      <c r="C6" s="1" t="s">
        <v>1258</v>
      </c>
      <c r="D6" s="1" t="s">
        <v>1246</v>
      </c>
      <c r="E6" t="s">
        <v>1257</v>
      </c>
      <c r="F6" t="s">
        <v>1259</v>
      </c>
    </row>
    <row r="7" spans="1:6" ht="10.5" customHeight="1" x14ac:dyDescent="0.25">
      <c r="A7" s="156" t="s">
        <v>1260</v>
      </c>
      <c r="B7" s="156" t="s">
        <v>1260</v>
      </c>
      <c r="C7" s="156" t="s">
        <v>1261</v>
      </c>
      <c r="D7" s="156" t="s">
        <v>1246</v>
      </c>
      <c r="E7" t="s">
        <v>1260</v>
      </c>
      <c r="F7" t="s">
        <v>1262</v>
      </c>
    </row>
    <row r="8" spans="1:6" ht="10.5" customHeight="1" x14ac:dyDescent="0.25">
      <c r="A8" s="156" t="s">
        <v>1263</v>
      </c>
      <c r="B8" s="156" t="s">
        <v>1263</v>
      </c>
      <c r="C8" s="156" t="s">
        <v>1264</v>
      </c>
      <c r="D8" s="156" t="s">
        <v>1246</v>
      </c>
      <c r="E8" t="s">
        <v>1263</v>
      </c>
      <c r="F8" t="s">
        <v>1265</v>
      </c>
    </row>
    <row r="9" spans="1:6" ht="10.5" customHeight="1" x14ac:dyDescent="0.25">
      <c r="A9" s="156" t="s">
        <v>1266</v>
      </c>
      <c r="B9" s="156" t="s">
        <v>1266</v>
      </c>
      <c r="C9" s="156" t="s">
        <v>1267</v>
      </c>
      <c r="D9" s="156" t="s">
        <v>1246</v>
      </c>
      <c r="E9" t="s">
        <v>1266</v>
      </c>
      <c r="F9" t="s">
        <v>1268</v>
      </c>
    </row>
    <row r="10" spans="1:6" ht="10.5" customHeight="1" x14ac:dyDescent="0.25">
      <c r="A10" s="156" t="s">
        <v>1269</v>
      </c>
      <c r="B10" s="156" t="s">
        <v>1269</v>
      </c>
      <c r="C10" s="156" t="s">
        <v>1270</v>
      </c>
      <c r="D10" s="156" t="s">
        <v>1246</v>
      </c>
      <c r="E10" t="s">
        <v>1269</v>
      </c>
      <c r="F10" t="s">
        <v>1271</v>
      </c>
    </row>
    <row r="11" spans="1:6" ht="10.5" customHeight="1" x14ac:dyDescent="0.25">
      <c r="A11" s="156" t="s">
        <v>1272</v>
      </c>
      <c r="B11" s="156" t="s">
        <v>1272</v>
      </c>
      <c r="C11" s="156" t="s">
        <v>1273</v>
      </c>
      <c r="D11" s="156" t="s">
        <v>1246</v>
      </c>
      <c r="E11" t="s">
        <v>1272</v>
      </c>
      <c r="F11" t="s">
        <v>1274</v>
      </c>
    </row>
    <row r="12" spans="1:6" ht="10.5" customHeight="1" x14ac:dyDescent="0.25">
      <c r="A12" s="156" t="s">
        <v>1275</v>
      </c>
      <c r="B12" s="156" t="s">
        <v>1275</v>
      </c>
      <c r="C12" s="156" t="s">
        <v>1276</v>
      </c>
      <c r="D12" s="156" t="s">
        <v>1246</v>
      </c>
      <c r="E12" t="s">
        <v>1275</v>
      </c>
      <c r="F12" t="s">
        <v>1277</v>
      </c>
    </row>
    <row r="13" spans="1:6" ht="10.5" customHeight="1" x14ac:dyDescent="0.25">
      <c r="A13" s="156" t="s">
        <v>1278</v>
      </c>
      <c r="B13" s="156" t="s">
        <v>1278</v>
      </c>
      <c r="C13" s="156" t="s">
        <v>1279</v>
      </c>
      <c r="D13" s="156" t="s">
        <v>1246</v>
      </c>
      <c r="E13" t="s">
        <v>1278</v>
      </c>
      <c r="F13" t="s">
        <v>1280</v>
      </c>
    </row>
    <row r="14" spans="1:6" ht="10.5" customHeight="1" x14ac:dyDescent="0.25">
      <c r="A14" s="156" t="s">
        <v>1281</v>
      </c>
      <c r="B14" s="156" t="s">
        <v>1281</v>
      </c>
      <c r="C14" s="156" t="s">
        <v>1282</v>
      </c>
      <c r="D14" s="156" t="s">
        <v>1283</v>
      </c>
      <c r="E14" t="s">
        <v>1281</v>
      </c>
      <c r="F14" t="s">
        <v>1284</v>
      </c>
    </row>
    <row r="15" spans="1:6" ht="10.5" customHeight="1" x14ac:dyDescent="0.25">
      <c r="A15" s="156" t="s">
        <v>1285</v>
      </c>
      <c r="B15" s="156" t="s">
        <v>1285</v>
      </c>
      <c r="C15" s="156" t="s">
        <v>1286</v>
      </c>
      <c r="D15" s="156" t="s">
        <v>1246</v>
      </c>
      <c r="E15" t="s">
        <v>1285</v>
      </c>
      <c r="F15" t="s">
        <v>1287</v>
      </c>
    </row>
    <row r="16" spans="1:6" ht="10.5" customHeight="1" x14ac:dyDescent="0.25">
      <c r="A16" s="156" t="s">
        <v>1288</v>
      </c>
      <c r="B16" s="156" t="s">
        <v>1288</v>
      </c>
      <c r="C16" s="156" t="s">
        <v>1289</v>
      </c>
      <c r="D16" s="156" t="s">
        <v>1246</v>
      </c>
      <c r="E16" t="s">
        <v>1288</v>
      </c>
      <c r="F16" t="s">
        <v>1290</v>
      </c>
    </row>
    <row r="17" spans="1:6" ht="10.5" customHeight="1" x14ac:dyDescent="0.25">
      <c r="A17" s="156" t="s">
        <v>1291</v>
      </c>
      <c r="B17" s="156" t="s">
        <v>1291</v>
      </c>
      <c r="C17" s="156" t="s">
        <v>1292</v>
      </c>
      <c r="D17" s="156" t="s">
        <v>1246</v>
      </c>
      <c r="E17" t="s">
        <v>1291</v>
      </c>
      <c r="F17" t="s">
        <v>1293</v>
      </c>
    </row>
    <row r="18" spans="1:6" ht="10.5" customHeight="1" x14ac:dyDescent="0.25">
      <c r="A18" s="156" t="s">
        <v>1294</v>
      </c>
      <c r="B18" s="156" t="s">
        <v>1294</v>
      </c>
      <c r="C18" s="156" t="s">
        <v>1295</v>
      </c>
      <c r="D18" s="156" t="s">
        <v>1246</v>
      </c>
      <c r="E18" t="s">
        <v>1294</v>
      </c>
      <c r="F18" t="s">
        <v>1296</v>
      </c>
    </row>
    <row r="19" spans="1:6" ht="10.5" customHeight="1" x14ac:dyDescent="0.25">
      <c r="A19" s="156" t="s">
        <v>1297</v>
      </c>
      <c r="B19" s="156" t="s">
        <v>1297</v>
      </c>
      <c r="C19" s="156" t="s">
        <v>1298</v>
      </c>
      <c r="D19" s="156" t="s">
        <v>1246</v>
      </c>
      <c r="E19" t="s">
        <v>1297</v>
      </c>
      <c r="F19" t="s">
        <v>1299</v>
      </c>
    </row>
    <row r="20" spans="1:6" ht="10.5" customHeight="1" x14ac:dyDescent="0.25">
      <c r="A20" s="156" t="s">
        <v>1300</v>
      </c>
      <c r="B20" s="156" t="s">
        <v>1300</v>
      </c>
      <c r="C20" s="156" t="s">
        <v>1301</v>
      </c>
      <c r="D20" s="156" t="s">
        <v>1283</v>
      </c>
      <c r="E20" t="s">
        <v>1300</v>
      </c>
      <c r="F20" t="s">
        <v>1302</v>
      </c>
    </row>
    <row r="21" spans="1:6" ht="10.5" customHeight="1" x14ac:dyDescent="0.25">
      <c r="A21" s="156" t="s">
        <v>1303</v>
      </c>
      <c r="B21" s="156" t="s">
        <v>1303</v>
      </c>
      <c r="C21" s="156" t="s">
        <v>1304</v>
      </c>
      <c r="D21" s="156" t="s">
        <v>1246</v>
      </c>
      <c r="E21" t="s">
        <v>1303</v>
      </c>
      <c r="F21" t="s">
        <v>1305</v>
      </c>
    </row>
    <row r="22" spans="1:6" ht="10.5" customHeight="1" x14ac:dyDescent="0.25">
      <c r="A22" s="156" t="s">
        <v>1306</v>
      </c>
      <c r="B22" s="156" t="s">
        <v>1306</v>
      </c>
      <c r="C22" s="156" t="s">
        <v>1307</v>
      </c>
      <c r="D22" s="156" t="s">
        <v>1246</v>
      </c>
      <c r="E22" t="s">
        <v>1306</v>
      </c>
      <c r="F22" t="s">
        <v>1308</v>
      </c>
    </row>
    <row r="23" spans="1:6" ht="10.5" customHeight="1" x14ac:dyDescent="0.25">
      <c r="A23" s="156" t="s">
        <v>1309</v>
      </c>
      <c r="B23" s="156" t="s">
        <v>1309</v>
      </c>
      <c r="C23" s="156" t="s">
        <v>1310</v>
      </c>
      <c r="D23" s="156" t="s">
        <v>1246</v>
      </c>
      <c r="E23" t="s">
        <v>1309</v>
      </c>
      <c r="F23" t="s">
        <v>1311</v>
      </c>
    </row>
    <row r="24" spans="1:6" ht="10.5" customHeight="1" x14ac:dyDescent="0.25">
      <c r="A24" s="156" t="s">
        <v>1312</v>
      </c>
      <c r="B24" s="156" t="s">
        <v>1312</v>
      </c>
      <c r="C24" s="156" t="s">
        <v>1313</v>
      </c>
      <c r="D24" s="156" t="s">
        <v>1246</v>
      </c>
      <c r="E24" t="s">
        <v>1312</v>
      </c>
      <c r="F24" t="s">
        <v>1314</v>
      </c>
    </row>
    <row r="25" spans="1:6" ht="10.5" customHeight="1" x14ac:dyDescent="0.25">
      <c r="A25" s="156" t="s">
        <v>1315</v>
      </c>
      <c r="B25" s="156" t="s">
        <v>1315</v>
      </c>
      <c r="C25" s="156" t="s">
        <v>1316</v>
      </c>
      <c r="D25" s="156" t="s">
        <v>1246</v>
      </c>
      <c r="E25" t="s">
        <v>1315</v>
      </c>
      <c r="F25" t="s">
        <v>1317</v>
      </c>
    </row>
    <row r="26" spans="1:6" ht="10.5" customHeight="1" x14ac:dyDescent="0.25">
      <c r="A26" s="156" t="s">
        <v>1318</v>
      </c>
      <c r="B26" s="156" t="s">
        <v>1318</v>
      </c>
      <c r="C26" s="156" t="s">
        <v>1319</v>
      </c>
      <c r="D26" s="156" t="s">
        <v>1246</v>
      </c>
      <c r="E26" t="s">
        <v>1318</v>
      </c>
      <c r="F26" t="s">
        <v>1320</v>
      </c>
    </row>
    <row r="27" spans="1:6" ht="10.5" customHeight="1" x14ac:dyDescent="0.25">
      <c r="A27" s="156" t="s">
        <v>1321</v>
      </c>
      <c r="B27" s="156" t="s">
        <v>1321</v>
      </c>
      <c r="C27" s="156" t="s">
        <v>1322</v>
      </c>
      <c r="D27" s="156" t="s">
        <v>1246</v>
      </c>
      <c r="E27" t="s">
        <v>1321</v>
      </c>
      <c r="F27" t="s">
        <v>1323</v>
      </c>
    </row>
    <row r="28" spans="1:6" ht="10.5" customHeight="1" x14ac:dyDescent="0.25">
      <c r="A28" s="156" t="s">
        <v>1324</v>
      </c>
      <c r="B28" s="156" t="s">
        <v>1324</v>
      </c>
      <c r="C28" s="156" t="s">
        <v>1325</v>
      </c>
      <c r="D28" s="156" t="s">
        <v>1283</v>
      </c>
      <c r="E28" t="s">
        <v>1324</v>
      </c>
      <c r="F28" t="s">
        <v>1326</v>
      </c>
    </row>
    <row r="29" spans="1:6" ht="10.5" customHeight="1" x14ac:dyDescent="0.25">
      <c r="A29" s="156" t="s">
        <v>1327</v>
      </c>
      <c r="B29" s="156" t="s">
        <v>1327</v>
      </c>
      <c r="C29" s="156" t="s">
        <v>1328</v>
      </c>
      <c r="D29" s="156" t="s">
        <v>1246</v>
      </c>
      <c r="E29" t="s">
        <v>1327</v>
      </c>
      <c r="F29" t="s">
        <v>1329</v>
      </c>
    </row>
    <row r="30" spans="1:6" ht="10.5" customHeight="1" x14ac:dyDescent="0.25">
      <c r="A30" s="156" t="s">
        <v>1330</v>
      </c>
      <c r="B30" s="156" t="s">
        <v>1330</v>
      </c>
      <c r="C30" s="156" t="s">
        <v>1331</v>
      </c>
      <c r="D30" s="156" t="s">
        <v>1283</v>
      </c>
      <c r="E30" t="s">
        <v>1330</v>
      </c>
      <c r="F30" t="s">
        <v>1332</v>
      </c>
    </row>
    <row r="31" spans="1:6" ht="10.5" customHeight="1" x14ac:dyDescent="0.25">
      <c r="A31" s="156" t="s">
        <v>1333</v>
      </c>
      <c r="B31" s="156" t="s">
        <v>1333</v>
      </c>
      <c r="C31" s="156" t="s">
        <v>1334</v>
      </c>
      <c r="D31" s="156" t="s">
        <v>1246</v>
      </c>
      <c r="E31" t="s">
        <v>1333</v>
      </c>
      <c r="F31" t="s">
        <v>1335</v>
      </c>
    </row>
    <row r="32" spans="1:6" ht="10.5" customHeight="1" x14ac:dyDescent="0.25">
      <c r="A32" s="156" t="s">
        <v>1336</v>
      </c>
      <c r="B32" s="156" t="s">
        <v>1336</v>
      </c>
      <c r="C32" s="156" t="s">
        <v>1337</v>
      </c>
      <c r="D32" s="156" t="s">
        <v>1246</v>
      </c>
      <c r="E32" t="s">
        <v>1336</v>
      </c>
      <c r="F32" t="s">
        <v>1338</v>
      </c>
    </row>
    <row r="33" spans="1:6" ht="10.5" customHeight="1" x14ac:dyDescent="0.25">
      <c r="A33" s="156" t="s">
        <v>1339</v>
      </c>
      <c r="B33" s="156" t="s">
        <v>1339</v>
      </c>
      <c r="C33" s="156" t="s">
        <v>1340</v>
      </c>
      <c r="D33" s="156" t="s">
        <v>1283</v>
      </c>
      <c r="E33" t="s">
        <v>1339</v>
      </c>
      <c r="F33" t="s">
        <v>1341</v>
      </c>
    </row>
    <row r="34" spans="1:6" ht="10.5" customHeight="1" x14ac:dyDescent="0.25">
      <c r="A34" s="156" t="s">
        <v>1342</v>
      </c>
      <c r="B34" s="156" t="s">
        <v>1342</v>
      </c>
      <c r="C34" s="156" t="s">
        <v>1343</v>
      </c>
      <c r="D34" s="156" t="s">
        <v>1246</v>
      </c>
      <c r="E34" t="s">
        <v>1342</v>
      </c>
      <c r="F34" t="s">
        <v>1344</v>
      </c>
    </row>
    <row r="35" spans="1:6" ht="10.5" customHeight="1" x14ac:dyDescent="0.25">
      <c r="A35" s="156" t="s">
        <v>1345</v>
      </c>
      <c r="B35" s="156" t="s">
        <v>1345</v>
      </c>
      <c r="C35" s="156" t="s">
        <v>1346</v>
      </c>
      <c r="D35" s="156" t="s">
        <v>1246</v>
      </c>
      <c r="E35" t="s">
        <v>1345</v>
      </c>
      <c r="F35" t="s">
        <v>1347</v>
      </c>
    </row>
    <row r="36" spans="1:6" ht="10.5" customHeight="1" x14ac:dyDescent="0.25">
      <c r="A36" s="156" t="s">
        <v>1348</v>
      </c>
      <c r="B36" s="156" t="s">
        <v>1348</v>
      </c>
      <c r="C36" s="156" t="s">
        <v>1349</v>
      </c>
      <c r="D36" s="156" t="s">
        <v>1283</v>
      </c>
      <c r="E36" t="s">
        <v>1348</v>
      </c>
      <c r="F36" t="s">
        <v>1350</v>
      </c>
    </row>
    <row r="37" spans="1:6" ht="10.5" customHeight="1" x14ac:dyDescent="0.25">
      <c r="A37" s="156" t="s">
        <v>1351</v>
      </c>
      <c r="B37" s="156" t="s">
        <v>1351</v>
      </c>
      <c r="C37" s="156" t="s">
        <v>1352</v>
      </c>
      <c r="D37" s="156" t="s">
        <v>1246</v>
      </c>
      <c r="E37" t="s">
        <v>1351</v>
      </c>
      <c r="F37" t="s">
        <v>1353</v>
      </c>
    </row>
    <row r="38" spans="1:6" ht="10.5" customHeight="1" x14ac:dyDescent="0.25">
      <c r="A38" s="156" t="s">
        <v>1354</v>
      </c>
      <c r="B38" s="156" t="s">
        <v>1354</v>
      </c>
      <c r="C38" s="156" t="s">
        <v>1355</v>
      </c>
      <c r="D38" s="156" t="s">
        <v>1246</v>
      </c>
      <c r="E38" t="s">
        <v>1354</v>
      </c>
      <c r="F38" t="s">
        <v>1356</v>
      </c>
    </row>
    <row r="39" spans="1:6" ht="10.5" customHeight="1" x14ac:dyDescent="0.25">
      <c r="A39" s="156" t="s">
        <v>1357</v>
      </c>
      <c r="B39" s="156" t="s">
        <v>1357</v>
      </c>
      <c r="C39" s="156" t="s">
        <v>1358</v>
      </c>
      <c r="D39" s="156" t="s">
        <v>1246</v>
      </c>
      <c r="E39" t="s">
        <v>1357</v>
      </c>
      <c r="F39" t="s">
        <v>1359</v>
      </c>
    </row>
    <row r="40" spans="1:6" ht="10.5" customHeight="1" x14ac:dyDescent="0.25">
      <c r="A40" s="156" t="s">
        <v>1360</v>
      </c>
      <c r="B40" s="156" t="s">
        <v>1360</v>
      </c>
      <c r="C40" s="156" t="s">
        <v>1361</v>
      </c>
      <c r="D40" s="156" t="s">
        <v>1246</v>
      </c>
      <c r="E40" t="s">
        <v>1360</v>
      </c>
      <c r="F40" t="s">
        <v>1362</v>
      </c>
    </row>
    <row r="41" spans="1:6" ht="10.5" customHeight="1" x14ac:dyDescent="0.25">
      <c r="A41" s="156" t="s">
        <v>1363</v>
      </c>
      <c r="B41" s="156" t="s">
        <v>1363</v>
      </c>
      <c r="C41" s="156" t="s">
        <v>1364</v>
      </c>
      <c r="D41" s="156" t="s">
        <v>1246</v>
      </c>
      <c r="E41" t="s">
        <v>1363</v>
      </c>
      <c r="F41" t="s">
        <v>1365</v>
      </c>
    </row>
    <row r="42" spans="1:6" ht="10.5" customHeight="1" x14ac:dyDescent="0.25">
      <c r="A42" s="156" t="s">
        <v>1366</v>
      </c>
      <c r="B42" s="156" t="s">
        <v>1366</v>
      </c>
      <c r="C42" s="156" t="s">
        <v>1367</v>
      </c>
      <c r="D42" s="156" t="s">
        <v>1246</v>
      </c>
      <c r="E42" t="s">
        <v>1366</v>
      </c>
      <c r="F42" t="s">
        <v>1368</v>
      </c>
    </row>
    <row r="43" spans="1:6" ht="10.5" customHeight="1" x14ac:dyDescent="0.25">
      <c r="A43" s="156" t="s">
        <v>1369</v>
      </c>
      <c r="B43" s="156" t="s">
        <v>1369</v>
      </c>
      <c r="C43" s="156" t="s">
        <v>1370</v>
      </c>
      <c r="D43" s="156" t="s">
        <v>1246</v>
      </c>
      <c r="E43" t="s">
        <v>1369</v>
      </c>
      <c r="F43" t="s">
        <v>1371</v>
      </c>
    </row>
    <row r="44" spans="1:6" ht="10.5" customHeight="1" x14ac:dyDescent="0.25">
      <c r="A44" s="156" t="s">
        <v>1372</v>
      </c>
      <c r="B44" s="156" t="s">
        <v>1372</v>
      </c>
      <c r="C44" s="156" t="s">
        <v>1373</v>
      </c>
      <c r="D44" s="156" t="s">
        <v>1283</v>
      </c>
      <c r="E44" t="s">
        <v>1372</v>
      </c>
      <c r="F44" t="s">
        <v>1374</v>
      </c>
    </row>
    <row r="45" spans="1:6" ht="10.5" customHeight="1" x14ac:dyDescent="0.25">
      <c r="A45" s="156" t="s">
        <v>1375</v>
      </c>
      <c r="B45" s="156" t="s">
        <v>1375</v>
      </c>
      <c r="C45" s="156" t="s">
        <v>1376</v>
      </c>
      <c r="D45" s="156" t="s">
        <v>1283</v>
      </c>
      <c r="E45" t="s">
        <v>1375</v>
      </c>
      <c r="F45" t="s">
        <v>1377</v>
      </c>
    </row>
    <row r="46" spans="1:6" ht="10.5" customHeight="1" x14ac:dyDescent="0.25">
      <c r="A46" s="156" t="s">
        <v>1378</v>
      </c>
      <c r="B46" s="156" t="s">
        <v>1378</v>
      </c>
      <c r="C46" s="156" t="s">
        <v>1379</v>
      </c>
      <c r="D46" s="156" t="s">
        <v>1283</v>
      </c>
      <c r="E46" t="s">
        <v>1378</v>
      </c>
      <c r="F46" t="s">
        <v>1380</v>
      </c>
    </row>
    <row r="47" spans="1:6" ht="10.5" customHeight="1" x14ac:dyDescent="0.25">
      <c r="A47" s="156" t="s">
        <v>1381</v>
      </c>
      <c r="B47" s="156" t="s">
        <v>1381</v>
      </c>
      <c r="C47" s="156" t="s">
        <v>1382</v>
      </c>
      <c r="D47" s="156" t="s">
        <v>1283</v>
      </c>
      <c r="E47" t="s">
        <v>1381</v>
      </c>
      <c r="F47" t="s">
        <v>1383</v>
      </c>
    </row>
    <row r="48" spans="1:6" ht="10.5" customHeight="1" x14ac:dyDescent="0.25">
      <c r="A48" s="156" t="s">
        <v>1384</v>
      </c>
      <c r="B48" s="156" t="s">
        <v>1384</v>
      </c>
      <c r="C48" s="156" t="s">
        <v>1385</v>
      </c>
      <c r="D48" s="156" t="s">
        <v>1283</v>
      </c>
      <c r="E48" t="s">
        <v>1384</v>
      </c>
      <c r="F48" t="s">
        <v>1386</v>
      </c>
    </row>
    <row r="49" spans="1:6" ht="10.5" customHeight="1" x14ac:dyDescent="0.25">
      <c r="A49" s="156" t="s">
        <v>1387</v>
      </c>
      <c r="B49" s="156" t="s">
        <v>1387</v>
      </c>
      <c r="C49" s="156" t="s">
        <v>1388</v>
      </c>
      <c r="D49" s="156" t="s">
        <v>1283</v>
      </c>
      <c r="E49" t="s">
        <v>1387</v>
      </c>
      <c r="F49" t="s">
        <v>1389</v>
      </c>
    </row>
    <row r="50" spans="1:6" ht="10.5" customHeight="1" x14ac:dyDescent="0.25">
      <c r="A50" s="156" t="s">
        <v>1390</v>
      </c>
      <c r="B50" s="156" t="s">
        <v>1390</v>
      </c>
      <c r="C50" s="156" t="s">
        <v>1391</v>
      </c>
      <c r="D50" s="156" t="s">
        <v>1283</v>
      </c>
      <c r="E50" t="s">
        <v>1390</v>
      </c>
      <c r="F50" t="s">
        <v>1392</v>
      </c>
    </row>
    <row r="51" spans="1:6" ht="10.5" customHeight="1" x14ac:dyDescent="0.25">
      <c r="A51" s="156" t="s">
        <v>1393</v>
      </c>
      <c r="B51" s="156" t="s">
        <v>1393</v>
      </c>
      <c r="C51" s="156" t="s">
        <v>1394</v>
      </c>
      <c r="D51" s="156" t="s">
        <v>1283</v>
      </c>
      <c r="E51" t="s">
        <v>1393</v>
      </c>
      <c r="F51" t="s">
        <v>1395</v>
      </c>
    </row>
    <row r="52" spans="1:6" ht="10.5" customHeight="1" x14ac:dyDescent="0.25">
      <c r="A52" s="156" t="s">
        <v>1396</v>
      </c>
      <c r="B52" s="156" t="s">
        <v>1396</v>
      </c>
      <c r="C52" s="156" t="s">
        <v>1397</v>
      </c>
      <c r="D52" s="156" t="s">
        <v>1283</v>
      </c>
      <c r="E52" t="s">
        <v>1396</v>
      </c>
      <c r="F52" t="s">
        <v>1398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179</vt:i4>
      </vt:variant>
    </vt:vector>
  </HeadingPairs>
  <TitlesOfParts>
    <vt:vector size="193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Евстигнеева Светлана Анатольевна</cp:lastModifiedBy>
  <cp:lastPrinted>2024-07-25T09:42:22Z</cp:lastPrinted>
  <dcterms:created xsi:type="dcterms:W3CDTF">2021-03-11T11:50:48Z</dcterms:created>
  <dcterms:modified xsi:type="dcterms:W3CDTF">2025-01-22T12:36:33Z</dcterms:modified>
</cp:coreProperties>
</file>